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codeName="ThisWorkbook" autoCompressPictures="0" defaultThemeVersion="202300"/>
  <mc:AlternateContent xmlns:mc="http://schemas.openxmlformats.org/markup-compatibility/2006">
    <mc:Choice Requires="x15">
      <x15ac:absPath xmlns:x15ac="http://schemas.microsoft.com/office/spreadsheetml/2010/11/ac" url="G:\AccessibilityTesting\~VB Working Folder\2026\AccessHub\AR-26-0523  SCTASK1096847  EXCEL  Brain  July 31\"/>
    </mc:Choice>
  </mc:AlternateContent>
  <xr:revisionPtr revIDLastSave="0" documentId="13_ncr:1_{F607F8E8-5E2C-4E95-8CD3-9BD45B2CD0B7}" xr6:coauthVersionLast="47" xr6:coauthVersionMax="47" xr10:uidLastSave="{00000000-0000-0000-0000-000000000000}"/>
  <bookViews>
    <workbookView xWindow="-96" yWindow="-96" windowWidth="23232" windowHeight="12432" tabRatio="909" firstSheet="1" activeTab="1" xr2:uid="{00000000-000D-0000-FFFF-FFFF00000000}"/>
  </bookViews>
  <sheets>
    <sheet name="Publishing" sheetId="1" state="hidden" r:id="rId1"/>
    <sheet name="Table of Contents" sheetId="52" r:id="rId2"/>
    <sheet name="Exhibit I" sheetId="2" r:id="rId3"/>
    <sheet name="Exhibit II" sheetId="6" r:id="rId4"/>
    <sheet name="Exhibit VI" sheetId="10" r:id="rId5"/>
    <sheet name="Exhibit VII" sheetId="42" r:id="rId6"/>
    <sheet name="Note 2 Capital Assets" sheetId="30" r:id="rId7"/>
    <sheet name="Note 3 Deposits of Cash in Bank" sheetId="31" r:id="rId8"/>
    <sheet name="Note 3 Investments" sheetId="32" r:id="rId9"/>
    <sheet name="Note 3 Credit Risk" sheetId="33" r:id="rId10"/>
    <sheet name="Note 5 Long Term Liabilities" sheetId="34" r:id="rId11"/>
    <sheet name="Note 7 Derivatives" sheetId="35" r:id="rId12"/>
    <sheet name="Note 12 Interfund" sheetId="36" r:id="rId13"/>
    <sheet name="Note 17 Risk Management" sheetId="37" r:id="rId14"/>
    <sheet name="Note 27 Taxes Rec' &amp; Payables" sheetId="38" r:id="rId15"/>
    <sheet name="Note 32 Govt Fund Balance" sheetId="39" r:id="rId16"/>
    <sheet name="Exhibit A-1" sheetId="3" r:id="rId17"/>
    <sheet name="Exhibit B-1 Final" sheetId="4" state="hidden" r:id="rId18"/>
    <sheet name="Exhibit C-1 Final" sheetId="5" state="hidden" r:id="rId19"/>
    <sheet name="Exhibit A-2" sheetId="7" r:id="rId20"/>
    <sheet name="Exhibit B-2 Final" sheetId="8" state="hidden" r:id="rId21"/>
    <sheet name="Exhibit C-2 Final" sheetId="9" state="hidden" r:id="rId22"/>
    <sheet name="Exhibit B-1" sheetId="43" r:id="rId23"/>
    <sheet name="Exhibit B-2" sheetId="44" r:id="rId24"/>
    <sheet name="Exhibit C-1" sheetId="45" r:id="rId25"/>
    <sheet name="Exhibit C-2" sheetId="46" r:id="rId26"/>
    <sheet name="Exhibit I-1" sheetId="11" r:id="rId27"/>
    <sheet name="Exhibit I-2" sheetId="47" r:id="rId28"/>
    <sheet name="Exhibit J-1" sheetId="48" r:id="rId29"/>
    <sheet name="Exhibit J-2" sheetId="49" r:id="rId30"/>
    <sheet name="Schedule 1-A" sheetId="50" r:id="rId31"/>
    <sheet name="Schedule 4" sheetId="40" r:id="rId32"/>
    <sheet name="Schedule 4 concluded" sheetId="41" r:id="rId33"/>
    <sheet name="Schedule 5" sheetId="51" r:id="rId34"/>
    <sheet name="Exhibit J-1 Final" sheetId="12" state="hidden" r:id="rId35"/>
    <sheet name="Exhibit VII Final" sheetId="13" state="hidden" r:id="rId36"/>
    <sheet name="Exhibit I-2 Final" sheetId="14" state="hidden" r:id="rId37"/>
    <sheet name="Exhibit J-2 Final" sheetId="15" state="hidden" r:id="rId38"/>
    <sheet name="Exhibit I - no Z rows" sheetId="16" state="hidden" r:id="rId39"/>
    <sheet name="Exhibit A-1 - no Z rows" sheetId="17" state="hidden" r:id="rId40"/>
    <sheet name="Exhibit B-1 no Z rows" sheetId="18" state="hidden" r:id="rId41"/>
    <sheet name="Exhibit C-1 no Z rows" sheetId="19" state="hidden" r:id="rId42"/>
    <sheet name="Exhibit II no Z rows" sheetId="20" state="hidden" r:id="rId43"/>
    <sheet name="Exhibit A-2 no Z rows" sheetId="21" state="hidden" r:id="rId44"/>
    <sheet name="Exhibit B-2 no Z rows" sheetId="22" state="hidden" r:id="rId45"/>
    <sheet name="Exhibit C-2 no Z rows" sheetId="23" state="hidden" r:id="rId46"/>
    <sheet name="Exhibit VI no Z rows" sheetId="24" state="hidden" r:id="rId47"/>
    <sheet name="Exhibit I-1 no Z rows" sheetId="25" state="hidden" r:id="rId48"/>
    <sheet name="Exhibit J-1 no Z rows" sheetId="26" state="hidden" r:id="rId49"/>
    <sheet name="Exhibit VII no Z rows" sheetId="27" state="hidden" r:id="rId50"/>
    <sheet name="Exhibit I-2 no Z rows" sheetId="28" state="hidden" r:id="rId51"/>
    <sheet name="Exhibit J-2 no Z rows" sheetId="29" state="hidden" r:id="rId52"/>
  </sheets>
  <externalReferences>
    <externalReference r:id="rId53"/>
    <externalReference r:id="rId54"/>
  </externalReferences>
  <definedNames>
    <definedName name="_xlnm.Print_Area" localSheetId="16">'Exhibit A-1'!$A$2:$G$40</definedName>
    <definedName name="_xlnm.Print_Area" localSheetId="2">'Exhibit I'!$A$1:$E$47</definedName>
    <definedName name="TitleRegion1.A19.G24.Note3Investments">'Note 3 Investments'!$A$19</definedName>
    <definedName name="TitleRegion1.A2.B17.Note27">'Note 27 Taxes Rec'' &amp; Payables'!$A$2</definedName>
    <definedName name="TitleRegion1.A2.B5.Note12">'Note 12 Interfund'!$A$2</definedName>
    <definedName name="TitleRegion1.A2.C20.ExhibitJ2">'Exhibit J-2'!$A$2</definedName>
    <definedName name="TitleRegion1.A2.C4.Note3Deposits">'Note 3 Deposits of Cash in Bank'!$B$2</definedName>
    <definedName name="TitleRegion1.A2.C9.ExhibitJ1">'Exhibit J-1'!$A$2</definedName>
    <definedName name="TitleRegion1.A2.E12.Note32">'Note 32 Govt Fund Balance'!$A$2</definedName>
    <definedName name="TitleRegion1.A2.E14.ExhibitI1">'Exhibit I-1'!$A$2</definedName>
    <definedName name="TitleRegion1.A2.E21.ExhibitC2">'Exhibit C-2'!$A$2</definedName>
    <definedName name="TitleRegion1.A2.E23.ExhibitI2">'Exhibit I-2'!$A$2</definedName>
    <definedName name="TitleRegion1.A2.E31.ExhibitC1">'Exhibit C-1'!$A$2</definedName>
    <definedName name="TitleRegion1.A2.E5.Note17">'Note 17 Risk Management'!$A$2</definedName>
    <definedName name="TitleRegion1.A2.F15.Note7">'Note 7 Derivatives'!$A$2</definedName>
    <definedName name="TitleRegion1.A2.F61.Schedule4">'Schedule 4 concluded'!$A$2</definedName>
    <definedName name="TitleRegion1.A2.G10.Note2">'Note 2 Capital Assets'!$A$2</definedName>
    <definedName name="TitleRegion1.A2.H35.Note3CreditRisk">'Note 3 Credit Risk'!$A$3</definedName>
    <definedName name="TitleRegion1.A2.H4.Note5">'Note 5 Long Term Liabilities'!$A$2</definedName>
    <definedName name="TitleRegion1.A2.J18.Schedule1A">'Schedule 1-A'!$A$2</definedName>
    <definedName name="TitleRegion1.A2.M22.ExhibitB2">'Exhibit B-2'!$A$2</definedName>
    <definedName name="TitleRegion1.A2.M32.ExhibitB1">'Exhibit B-1'!$A$2</definedName>
    <definedName name="TitleRegion1.A2.U41.ExhibitA1">'Exhibit A-1'!$A$2</definedName>
    <definedName name="TitleRegion1.A2.W39.ExhibitA2">'Exhibit A-2'!$A$2</definedName>
    <definedName name="TitleRegion1.A26.G31.Note3Investments">'Note 3 Investments'!$A$26</definedName>
    <definedName name="TitleRegion1.A3.D16.Exhibit6">'Exhibit VI'!$A$3</definedName>
    <definedName name="TitleRegion1.A3.D29.Exhibit7">'Exhibit VII'!$A$3</definedName>
    <definedName name="TitleRegion1.A3.E43.Exhibit2">'Exhibit II'!$A$4</definedName>
    <definedName name="TitleRegion1.A3.E48.Exhibit1">'Exhibit I'!$A$3</definedName>
    <definedName name="TitleRegion1.A3.F16.Schedule5">'Schedule 5'!$A$3</definedName>
    <definedName name="TitleRegion1.A3.G17.Note3Investments">'Note 3 Investments'!$A$3</definedName>
    <definedName name="TitleRegion1.A33.G39.Note3Investments">'Note 3 Investments'!$A$33</definedName>
    <definedName name="TitleRegion2.A17.F29.Schedule5">'Schedule 5'!$A$17</definedName>
    <definedName name="TitleRegion2.A37.H69.Note3CreditRisk">'Note 3 Credit Risk'!$A$37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4" i="6" l="1"/>
  <c r="A6" i="7"/>
  <c r="A22" i="49" l="1"/>
  <c r="C21" i="49"/>
  <c r="B21" i="49"/>
  <c r="A21" i="49"/>
  <c r="C20" i="49"/>
  <c r="B20" i="49"/>
  <c r="A20" i="49"/>
  <c r="A19" i="49"/>
  <c r="C18" i="49"/>
  <c r="B18" i="49"/>
  <c r="A18" i="49"/>
  <c r="C17" i="49"/>
  <c r="B17" i="49"/>
  <c r="A17" i="49"/>
  <c r="C16" i="49"/>
  <c r="B16" i="49"/>
  <c r="A16" i="49"/>
  <c r="C15" i="49"/>
  <c r="B15" i="49"/>
  <c r="A15" i="49"/>
  <c r="A14" i="49"/>
  <c r="C13" i="49"/>
  <c r="B13" i="49"/>
  <c r="A13" i="49"/>
  <c r="C12" i="49"/>
  <c r="B12" i="49"/>
  <c r="A12" i="49"/>
  <c r="C11" i="49"/>
  <c r="B11" i="49"/>
  <c r="A11" i="49"/>
  <c r="A10" i="49"/>
  <c r="C9" i="49"/>
  <c r="B9" i="49"/>
  <c r="A9" i="49"/>
  <c r="C8" i="49"/>
  <c r="B8" i="49"/>
  <c r="A8" i="49"/>
  <c r="C7" i="49"/>
  <c r="B7" i="49"/>
  <c r="A7" i="49"/>
  <c r="C6" i="49"/>
  <c r="B6" i="49"/>
  <c r="A6" i="49"/>
  <c r="A5" i="49"/>
  <c r="A4" i="49"/>
  <c r="A3" i="49"/>
  <c r="A10" i="48"/>
  <c r="C9" i="48"/>
  <c r="B9" i="48"/>
  <c r="A9" i="48"/>
  <c r="C8" i="48"/>
  <c r="B8" i="48"/>
  <c r="A8" i="48"/>
  <c r="A7" i="48"/>
  <c r="C6" i="48"/>
  <c r="B6" i="48"/>
  <c r="A6" i="48"/>
  <c r="C5" i="48"/>
  <c r="B5" i="48"/>
  <c r="A5" i="48"/>
  <c r="A4" i="48"/>
  <c r="A3" i="48"/>
  <c r="A24" i="47"/>
  <c r="E23" i="47"/>
  <c r="D23" i="47"/>
  <c r="C23" i="47"/>
  <c r="A23" i="47"/>
  <c r="E22" i="47"/>
  <c r="D22" i="47"/>
  <c r="C22" i="47"/>
  <c r="A22" i="47"/>
  <c r="A21" i="47"/>
  <c r="E20" i="47"/>
  <c r="D20" i="47"/>
  <c r="A20" i="47"/>
  <c r="E19" i="47"/>
  <c r="D19" i="47"/>
  <c r="B19" i="47"/>
  <c r="A19" i="47"/>
  <c r="E18" i="47"/>
  <c r="D18" i="47"/>
  <c r="B18" i="47"/>
  <c r="A18" i="47"/>
  <c r="A17" i="47"/>
  <c r="E16" i="47"/>
  <c r="D16" i="47"/>
  <c r="B16" i="47"/>
  <c r="A16" i="47"/>
  <c r="E15" i="47"/>
  <c r="B15" i="47"/>
  <c r="A15" i="47"/>
  <c r="E14" i="47"/>
  <c r="B14" i="47"/>
  <c r="A14" i="47"/>
  <c r="A13" i="47"/>
  <c r="E12" i="47"/>
  <c r="D12" i="47"/>
  <c r="A12" i="47"/>
  <c r="E11" i="47"/>
  <c r="D11" i="47"/>
  <c r="A11" i="47"/>
  <c r="E10" i="47"/>
  <c r="D10" i="47"/>
  <c r="A10" i="47"/>
  <c r="E9" i="47"/>
  <c r="D9" i="47"/>
  <c r="A9" i="47"/>
  <c r="A8" i="47"/>
  <c r="A7" i="47"/>
  <c r="E6" i="47"/>
  <c r="D6" i="47"/>
  <c r="A6" i="47"/>
  <c r="E5" i="47"/>
  <c r="D5" i="47"/>
  <c r="A5" i="47"/>
  <c r="A4" i="47"/>
  <c r="A3" i="47"/>
  <c r="E21" i="46"/>
  <c r="D21" i="46"/>
  <c r="C21" i="46"/>
  <c r="B21" i="46"/>
  <c r="A21" i="46"/>
  <c r="E20" i="46"/>
  <c r="D20" i="46"/>
  <c r="C20" i="46"/>
  <c r="B20" i="46"/>
  <c r="A20" i="46"/>
  <c r="A19" i="46"/>
  <c r="E18" i="46"/>
  <c r="D18" i="46"/>
  <c r="C18" i="46"/>
  <c r="B18" i="46"/>
  <c r="A18" i="46"/>
  <c r="E17" i="46"/>
  <c r="D17" i="46"/>
  <c r="C17" i="46"/>
  <c r="B17" i="46"/>
  <c r="A17" i="46"/>
  <c r="E16" i="46"/>
  <c r="C16" i="46"/>
  <c r="B16" i="46"/>
  <c r="A16" i="46"/>
  <c r="E15" i="46"/>
  <c r="D15" i="46"/>
  <c r="C15" i="46"/>
  <c r="A15" i="46"/>
  <c r="E14" i="46"/>
  <c r="D14" i="46"/>
  <c r="C14" i="46"/>
  <c r="A14" i="46"/>
  <c r="A13" i="46"/>
  <c r="E12" i="46"/>
  <c r="D12" i="46"/>
  <c r="C12" i="46"/>
  <c r="B12" i="46"/>
  <c r="A12" i="46"/>
  <c r="E11" i="46"/>
  <c r="C11" i="46"/>
  <c r="B11" i="46"/>
  <c r="A11" i="46"/>
  <c r="E10" i="46"/>
  <c r="C10" i="46"/>
  <c r="A10" i="46"/>
  <c r="E9" i="46"/>
  <c r="C9" i="46"/>
  <c r="B9" i="46"/>
  <c r="A9" i="46"/>
  <c r="A8" i="46"/>
  <c r="E7" i="46"/>
  <c r="D7" i="46"/>
  <c r="C7" i="46"/>
  <c r="B7" i="46"/>
  <c r="A7" i="46"/>
  <c r="E6" i="46"/>
  <c r="D6" i="46"/>
  <c r="C6" i="46"/>
  <c r="A6" i="46"/>
  <c r="E5" i="46"/>
  <c r="C5" i="46"/>
  <c r="B5" i="46"/>
  <c r="A5" i="46"/>
  <c r="E4" i="46"/>
  <c r="D4" i="46"/>
  <c r="C4" i="46"/>
  <c r="B4" i="46"/>
  <c r="A4" i="46"/>
  <c r="A3" i="46"/>
  <c r="E31" i="45"/>
  <c r="D31" i="45"/>
  <c r="C31" i="45"/>
  <c r="B31" i="45"/>
  <c r="A31" i="45"/>
  <c r="E30" i="45"/>
  <c r="D30" i="45"/>
  <c r="C30" i="45"/>
  <c r="B30" i="45"/>
  <c r="A30" i="45"/>
  <c r="E29" i="45"/>
  <c r="D29" i="45"/>
  <c r="C29" i="45"/>
  <c r="B29" i="45"/>
  <c r="A29" i="45"/>
  <c r="A28" i="45"/>
  <c r="A27" i="45"/>
  <c r="A26" i="45"/>
  <c r="E25" i="45"/>
  <c r="D25" i="45"/>
  <c r="C25" i="45"/>
  <c r="B25" i="45"/>
  <c r="A25" i="45"/>
  <c r="E24" i="45"/>
  <c r="D24" i="45"/>
  <c r="C24" i="45"/>
  <c r="B24" i="45"/>
  <c r="A24" i="45"/>
  <c r="E23" i="45"/>
  <c r="D23" i="45"/>
  <c r="C23" i="45"/>
  <c r="A23" i="45"/>
  <c r="E22" i="45"/>
  <c r="C22" i="45"/>
  <c r="B22" i="45"/>
  <c r="A22" i="45"/>
  <c r="E21" i="45"/>
  <c r="C21" i="45"/>
  <c r="B21" i="45"/>
  <c r="A21" i="45"/>
  <c r="E20" i="45"/>
  <c r="C20" i="45"/>
  <c r="B20" i="45"/>
  <c r="A20" i="45"/>
  <c r="A19" i="45"/>
  <c r="A18" i="45"/>
  <c r="A17" i="45"/>
  <c r="A16" i="45"/>
  <c r="E15" i="45"/>
  <c r="D15" i="45"/>
  <c r="C15" i="45"/>
  <c r="B15" i="45"/>
  <c r="A15" i="45"/>
  <c r="E14" i="45"/>
  <c r="D14" i="45"/>
  <c r="C14" i="45"/>
  <c r="B14" i="45"/>
  <c r="A14" i="45"/>
  <c r="E13" i="45"/>
  <c r="C13" i="45"/>
  <c r="B13" i="45"/>
  <c r="A13" i="45"/>
  <c r="E12" i="45"/>
  <c r="C12" i="45"/>
  <c r="B12" i="45"/>
  <c r="A12" i="45"/>
  <c r="A11" i="45"/>
  <c r="E10" i="45"/>
  <c r="D10" i="45"/>
  <c r="C10" i="45"/>
  <c r="B10" i="45"/>
  <c r="A10" i="45"/>
  <c r="E9" i="45"/>
  <c r="D9" i="45"/>
  <c r="A9" i="45"/>
  <c r="E8" i="45"/>
  <c r="D8" i="45"/>
  <c r="C8" i="45"/>
  <c r="B8" i="45"/>
  <c r="A8" i="45"/>
  <c r="E7" i="45"/>
  <c r="C7" i="45"/>
  <c r="B7" i="45"/>
  <c r="A7" i="45"/>
  <c r="E6" i="45"/>
  <c r="D6" i="45"/>
  <c r="C6" i="45"/>
  <c r="A6" i="45"/>
  <c r="A5" i="45"/>
  <c r="A4" i="45"/>
  <c r="A3" i="45"/>
  <c r="M22" i="44"/>
  <c r="L22" i="44"/>
  <c r="K22" i="44"/>
  <c r="I22" i="44"/>
  <c r="H22" i="44"/>
  <c r="G22" i="44"/>
  <c r="D22" i="44"/>
  <c r="A22" i="44"/>
  <c r="M21" i="44"/>
  <c r="L21" i="44"/>
  <c r="K21" i="44"/>
  <c r="I21" i="44"/>
  <c r="H21" i="44"/>
  <c r="G21" i="44"/>
  <c r="D21" i="44"/>
  <c r="A21" i="44"/>
  <c r="A20" i="44"/>
  <c r="M19" i="44"/>
  <c r="L19" i="44"/>
  <c r="K19" i="44"/>
  <c r="I19" i="44"/>
  <c r="H19" i="44"/>
  <c r="G19" i="44"/>
  <c r="D19" i="44"/>
  <c r="A19" i="44"/>
  <c r="M18" i="44"/>
  <c r="I18" i="44"/>
  <c r="G18" i="44"/>
  <c r="E18" i="44"/>
  <c r="D18" i="44"/>
  <c r="C18" i="44"/>
  <c r="A18" i="44"/>
  <c r="M17" i="44"/>
  <c r="I17" i="44"/>
  <c r="E17" i="44"/>
  <c r="D17" i="44"/>
  <c r="A17" i="44"/>
  <c r="M16" i="44"/>
  <c r="G16" i="44"/>
  <c r="D16" i="44"/>
  <c r="C16" i="44"/>
  <c r="A16" i="44"/>
  <c r="A15" i="44"/>
  <c r="M14" i="44"/>
  <c r="L14" i="44"/>
  <c r="K14" i="44"/>
  <c r="I14" i="44"/>
  <c r="H14" i="44"/>
  <c r="G14" i="44"/>
  <c r="E14" i="44"/>
  <c r="D14" i="44"/>
  <c r="C14" i="44"/>
  <c r="A14" i="44"/>
  <c r="M13" i="44"/>
  <c r="L13" i="44"/>
  <c r="I13" i="44"/>
  <c r="H13" i="44"/>
  <c r="G13" i="44"/>
  <c r="C13" i="44"/>
  <c r="A13" i="44"/>
  <c r="M12" i="44"/>
  <c r="L12" i="44"/>
  <c r="A12" i="44"/>
  <c r="M11" i="44"/>
  <c r="L11" i="44"/>
  <c r="I11" i="44"/>
  <c r="G11" i="44"/>
  <c r="A11" i="44"/>
  <c r="M10" i="44"/>
  <c r="C10" i="44"/>
  <c r="A10" i="44"/>
  <c r="M9" i="44"/>
  <c r="H9" i="44"/>
  <c r="A9" i="44"/>
  <c r="A8" i="44"/>
  <c r="M7" i="44"/>
  <c r="L7" i="44"/>
  <c r="K7" i="44"/>
  <c r="I7" i="44"/>
  <c r="H7" i="44"/>
  <c r="E7" i="44"/>
  <c r="D7" i="44"/>
  <c r="A7" i="44"/>
  <c r="M6" i="44"/>
  <c r="I6" i="44"/>
  <c r="H6" i="44"/>
  <c r="A6" i="44"/>
  <c r="M5" i="44"/>
  <c r="L5" i="44"/>
  <c r="K5" i="44"/>
  <c r="I5" i="44"/>
  <c r="D5" i="44"/>
  <c r="A5" i="44"/>
  <c r="M4" i="44"/>
  <c r="E4" i="44"/>
  <c r="D4" i="44"/>
  <c r="A4" i="44"/>
  <c r="A3" i="44"/>
  <c r="M32" i="43"/>
  <c r="L32" i="43"/>
  <c r="K32" i="43"/>
  <c r="I32" i="43"/>
  <c r="H32" i="43"/>
  <c r="G32" i="43"/>
  <c r="D32" i="43"/>
  <c r="C32" i="43"/>
  <c r="B32" i="43"/>
  <c r="A32" i="43"/>
  <c r="M31" i="43"/>
  <c r="L31" i="43"/>
  <c r="K31" i="43"/>
  <c r="I31" i="43"/>
  <c r="H31" i="43"/>
  <c r="G31" i="43"/>
  <c r="D31" i="43"/>
  <c r="A31" i="43"/>
  <c r="M30" i="43"/>
  <c r="I30" i="43"/>
  <c r="H30" i="43"/>
  <c r="A30" i="43"/>
  <c r="M29" i="43"/>
  <c r="L29" i="43"/>
  <c r="K29" i="43"/>
  <c r="G29" i="43"/>
  <c r="D29" i="43"/>
  <c r="A29" i="43"/>
  <c r="A28" i="43"/>
  <c r="A27" i="43"/>
  <c r="M26" i="43"/>
  <c r="B26" i="43"/>
  <c r="A26" i="43"/>
  <c r="M25" i="43"/>
  <c r="B25" i="43"/>
  <c r="A25" i="43"/>
  <c r="A24" i="43"/>
  <c r="M23" i="43"/>
  <c r="L23" i="43"/>
  <c r="G23" i="43"/>
  <c r="C23" i="43"/>
  <c r="A23" i="43"/>
  <c r="M22" i="43"/>
  <c r="L22" i="43"/>
  <c r="G22" i="43"/>
  <c r="C22" i="43"/>
  <c r="A22" i="43"/>
  <c r="M21" i="43"/>
  <c r="L21" i="43"/>
  <c r="G21" i="43"/>
  <c r="C21" i="43"/>
  <c r="A21" i="43"/>
  <c r="A20" i="43"/>
  <c r="A19" i="43"/>
  <c r="A18" i="43"/>
  <c r="M17" i="43"/>
  <c r="L17" i="43"/>
  <c r="K17" i="43"/>
  <c r="I17" i="43"/>
  <c r="H17" i="43"/>
  <c r="G17" i="43"/>
  <c r="D17" i="43"/>
  <c r="C17" i="43"/>
  <c r="B17" i="43"/>
  <c r="A17" i="43"/>
  <c r="M16" i="43"/>
  <c r="L16" i="43"/>
  <c r="K16" i="43"/>
  <c r="I16" i="43"/>
  <c r="H16" i="43"/>
  <c r="G16" i="43"/>
  <c r="D16" i="43"/>
  <c r="C16" i="43"/>
  <c r="B16" i="43"/>
  <c r="A16" i="43"/>
  <c r="M15" i="43"/>
  <c r="B15" i="43"/>
  <c r="A15" i="43"/>
  <c r="M14" i="43"/>
  <c r="B14" i="43"/>
  <c r="A14" i="43"/>
  <c r="A13" i="43"/>
  <c r="M12" i="43"/>
  <c r="L12" i="43"/>
  <c r="K12" i="43"/>
  <c r="I12" i="43"/>
  <c r="H12" i="43"/>
  <c r="G12" i="43"/>
  <c r="D12" i="43"/>
  <c r="C12" i="43"/>
  <c r="B12" i="43"/>
  <c r="A12" i="43"/>
  <c r="M11" i="43"/>
  <c r="G11" i="43"/>
  <c r="C11" i="43"/>
  <c r="A11" i="43"/>
  <c r="M10" i="43"/>
  <c r="K10" i="43"/>
  <c r="D10" i="43"/>
  <c r="B10" i="43"/>
  <c r="A10" i="43"/>
  <c r="A9" i="43"/>
  <c r="M8" i="43"/>
  <c r="B8" i="43"/>
  <c r="A8" i="43"/>
  <c r="M7" i="43"/>
  <c r="K7" i="43"/>
  <c r="I7" i="43"/>
  <c r="H7" i="43"/>
  <c r="A7" i="43"/>
  <c r="M6" i="43"/>
  <c r="L6" i="43"/>
  <c r="B6" i="43"/>
  <c r="A6" i="43"/>
  <c r="A5" i="43"/>
  <c r="A4" i="43"/>
  <c r="A3" i="43"/>
  <c r="A28" i="42"/>
  <c r="D27" i="42"/>
  <c r="C27" i="42"/>
  <c r="B27" i="42"/>
  <c r="A27" i="42"/>
  <c r="D26" i="42"/>
  <c r="C26" i="42"/>
  <c r="B26" i="42"/>
  <c r="A26" i="42"/>
  <c r="D25" i="42"/>
  <c r="C25" i="42"/>
  <c r="B25" i="42"/>
  <c r="A25" i="42"/>
  <c r="A24" i="42"/>
  <c r="D23" i="42"/>
  <c r="C23" i="42"/>
  <c r="B23" i="42"/>
  <c r="A23" i="42"/>
  <c r="D22" i="42"/>
  <c r="C22" i="42"/>
  <c r="B22" i="42"/>
  <c r="A22" i="42"/>
  <c r="D21" i="42"/>
  <c r="C21" i="42"/>
  <c r="B21" i="42"/>
  <c r="A21" i="42"/>
  <c r="D20" i="42"/>
  <c r="C20" i="42"/>
  <c r="A20" i="42"/>
  <c r="A19" i="42"/>
  <c r="D18" i="42"/>
  <c r="C18" i="42"/>
  <c r="B18" i="42"/>
  <c r="A18" i="42"/>
  <c r="D17" i="42"/>
  <c r="C17" i="42"/>
  <c r="B17" i="42"/>
  <c r="A17" i="42"/>
  <c r="D16" i="42"/>
  <c r="B16" i="42"/>
  <c r="A16" i="42"/>
  <c r="D15" i="42"/>
  <c r="C15" i="42"/>
  <c r="A15" i="42"/>
  <c r="A14" i="42"/>
  <c r="D13" i="42"/>
  <c r="C13" i="42"/>
  <c r="B13" i="42"/>
  <c r="A13" i="42"/>
  <c r="D12" i="42"/>
  <c r="C12" i="42"/>
  <c r="B12" i="42"/>
  <c r="A12" i="42"/>
  <c r="D11" i="42"/>
  <c r="C11" i="42"/>
  <c r="B11" i="42"/>
  <c r="A11" i="42"/>
  <c r="D10" i="42"/>
  <c r="C10" i="42"/>
  <c r="B10" i="42"/>
  <c r="A10" i="42"/>
  <c r="A9" i="42"/>
  <c r="A8" i="42"/>
  <c r="D7" i="42"/>
  <c r="B7" i="42"/>
  <c r="A7" i="42"/>
  <c r="D6" i="42"/>
  <c r="B6" i="42"/>
  <c r="A6" i="42"/>
  <c r="A5" i="42"/>
  <c r="A4" i="42"/>
  <c r="B11" i="38"/>
  <c r="B13" i="38" s="1"/>
  <c r="B15" i="38" s="1"/>
  <c r="B17" i="38" s="1"/>
  <c r="A3" i="37"/>
  <c r="A4" i="37"/>
  <c r="A5" i="37"/>
  <c r="C7" i="35"/>
  <c r="E7" i="35"/>
  <c r="F7" i="35"/>
  <c r="C8" i="35"/>
  <c r="E8" i="35"/>
  <c r="F8" i="35"/>
  <c r="C14" i="35"/>
  <c r="E14" i="35"/>
  <c r="F14" i="35"/>
  <c r="C15" i="35"/>
  <c r="E15" i="35"/>
  <c r="F15" i="35"/>
  <c r="F3" i="34"/>
  <c r="F4" i="34" s="1"/>
  <c r="B4" i="34"/>
  <c r="C4" i="34"/>
  <c r="D4" i="34"/>
  <c r="E4" i="34"/>
  <c r="G4" i="34"/>
  <c r="D28" i="33"/>
  <c r="D5" i="33"/>
  <c r="D6" i="33"/>
  <c r="D7" i="33"/>
  <c r="D8" i="33"/>
  <c r="D9" i="33"/>
  <c r="D10" i="33"/>
  <c r="D11" i="33"/>
  <c r="D12" i="33"/>
  <c r="D13" i="33"/>
  <c r="E14" i="33"/>
  <c r="F14" i="33"/>
  <c r="G14" i="33"/>
  <c r="H14" i="33"/>
  <c r="D15" i="33"/>
  <c r="D20" i="33" s="1"/>
  <c r="E20" i="33"/>
  <c r="F20" i="33"/>
  <c r="G20" i="33"/>
  <c r="H20" i="33"/>
  <c r="G21" i="33"/>
  <c r="F21" i="33" s="1"/>
  <c r="E21" i="33" s="1"/>
  <c r="D24" i="33"/>
  <c r="H26" i="33"/>
  <c r="D27" i="33"/>
  <c r="D29" i="33"/>
  <c r="D30" i="33"/>
  <c r="D32" i="33"/>
  <c r="D33" i="33"/>
  <c r="D34" i="33"/>
  <c r="E35" i="33"/>
  <c r="F35" i="33"/>
  <c r="G35" i="33"/>
  <c r="H35" i="33"/>
  <c r="E48" i="33"/>
  <c r="F48" i="33"/>
  <c r="G48" i="33"/>
  <c r="H48" i="33"/>
  <c r="D69" i="33"/>
  <c r="G69" i="33"/>
  <c r="G4" i="32"/>
  <c r="G5" i="32"/>
  <c r="G6" i="32"/>
  <c r="G7" i="32"/>
  <c r="G8" i="32"/>
  <c r="G9" i="32"/>
  <c r="G10" i="32"/>
  <c r="G11" i="32"/>
  <c r="B12" i="32"/>
  <c r="C12" i="32"/>
  <c r="G13" i="32"/>
  <c r="G14" i="32"/>
  <c r="G15" i="32"/>
  <c r="B16" i="32"/>
  <c r="C16" i="32"/>
  <c r="F16" i="32"/>
  <c r="F17" i="32" s="1"/>
  <c r="G20" i="32"/>
  <c r="B21" i="32"/>
  <c r="G21" i="32" s="1"/>
  <c r="G22" i="32"/>
  <c r="G23" i="32"/>
  <c r="C24" i="32"/>
  <c r="F24" i="32"/>
  <c r="G27" i="32"/>
  <c r="B28" i="32"/>
  <c r="B31" i="32" s="1"/>
  <c r="G29" i="32"/>
  <c r="G30" i="32"/>
  <c r="C31" i="32"/>
  <c r="F31" i="32"/>
  <c r="G34" i="32"/>
  <c r="G35" i="32"/>
  <c r="G36" i="32"/>
  <c r="G37" i="32"/>
  <c r="B38" i="32"/>
  <c r="G38" i="32" s="1"/>
  <c r="C39" i="32"/>
  <c r="F39" i="32"/>
  <c r="C4" i="31"/>
  <c r="B6" i="30"/>
  <c r="C6" i="30"/>
  <c r="D6" i="30"/>
  <c r="E6" i="30"/>
  <c r="F6" i="30"/>
  <c r="G6" i="30"/>
  <c r="B9" i="30"/>
  <c r="C9" i="30"/>
  <c r="C10" i="30" s="1"/>
  <c r="D9" i="30"/>
  <c r="D10" i="30" s="1"/>
  <c r="E9" i="30"/>
  <c r="F9" i="30"/>
  <c r="G9" i="30"/>
  <c r="G10" i="30" s="1"/>
  <c r="E10" i="30"/>
  <c r="R37" i="7"/>
  <c r="R38" i="7"/>
  <c r="D16" i="14"/>
  <c r="J21" i="7"/>
  <c r="I32" i="3"/>
  <c r="A26" i="15"/>
  <c r="C25" i="15"/>
  <c r="B25" i="15"/>
  <c r="A25" i="15"/>
  <c r="C24" i="15"/>
  <c r="B24" i="15"/>
  <c r="A24" i="15"/>
  <c r="A23" i="15"/>
  <c r="C22" i="15"/>
  <c r="B22" i="15"/>
  <c r="A22" i="15"/>
  <c r="C21" i="15"/>
  <c r="B21" i="15"/>
  <c r="A21" i="15"/>
  <c r="C20" i="15"/>
  <c r="B20" i="15"/>
  <c r="A20" i="15"/>
  <c r="C19" i="15"/>
  <c r="B19" i="15"/>
  <c r="A19" i="15"/>
  <c r="A18" i="15"/>
  <c r="C17" i="15"/>
  <c r="B17" i="15"/>
  <c r="A17" i="15"/>
  <c r="C16" i="15"/>
  <c r="B16" i="15"/>
  <c r="A16" i="15"/>
  <c r="C15" i="15"/>
  <c r="B15" i="15"/>
  <c r="A15" i="15"/>
  <c r="A14" i="15"/>
  <c r="C13" i="15"/>
  <c r="B13" i="15"/>
  <c r="A13" i="15"/>
  <c r="C12" i="15"/>
  <c r="B12" i="15"/>
  <c r="A12" i="15"/>
  <c r="C11" i="15"/>
  <c r="B11" i="15"/>
  <c r="A11" i="15"/>
  <c r="C10" i="15"/>
  <c r="B10" i="15"/>
  <c r="A10" i="15"/>
  <c r="A9" i="15"/>
  <c r="A8" i="15"/>
  <c r="A7" i="15"/>
  <c r="A28" i="14"/>
  <c r="E27" i="14"/>
  <c r="D27" i="14"/>
  <c r="C27" i="14"/>
  <c r="A27" i="14"/>
  <c r="E26" i="14"/>
  <c r="D26" i="14"/>
  <c r="C26" i="14"/>
  <c r="A26" i="14"/>
  <c r="A25" i="14"/>
  <c r="E24" i="14"/>
  <c r="D24" i="14"/>
  <c r="A24" i="14"/>
  <c r="E23" i="14"/>
  <c r="D23" i="14"/>
  <c r="B23" i="14"/>
  <c r="A23" i="14"/>
  <c r="E22" i="14"/>
  <c r="D22" i="14"/>
  <c r="B22" i="14"/>
  <c r="A22" i="14"/>
  <c r="A21" i="14"/>
  <c r="E20" i="14"/>
  <c r="D20" i="14"/>
  <c r="B20" i="14"/>
  <c r="A20" i="14"/>
  <c r="E19" i="14"/>
  <c r="B19" i="14"/>
  <c r="A19" i="14"/>
  <c r="E18" i="14"/>
  <c r="B18" i="14"/>
  <c r="A18" i="14"/>
  <c r="A17" i="14"/>
  <c r="E16" i="14"/>
  <c r="A16" i="14"/>
  <c r="E15" i="14"/>
  <c r="D15" i="14"/>
  <c r="A15" i="14"/>
  <c r="E14" i="14"/>
  <c r="D14" i="14"/>
  <c r="A14" i="14"/>
  <c r="E13" i="14"/>
  <c r="D13" i="14"/>
  <c r="A13" i="14"/>
  <c r="A12" i="14"/>
  <c r="A11" i="14"/>
  <c r="E10" i="14"/>
  <c r="D10" i="14"/>
  <c r="A10" i="14"/>
  <c r="E9" i="14"/>
  <c r="D9" i="14"/>
  <c r="A9" i="14"/>
  <c r="A8" i="14"/>
  <c r="A7" i="14"/>
  <c r="A31" i="13"/>
  <c r="D30" i="13"/>
  <c r="C30" i="13"/>
  <c r="B30" i="13"/>
  <c r="A30" i="13"/>
  <c r="D29" i="13"/>
  <c r="C29" i="13"/>
  <c r="B29" i="13"/>
  <c r="A29" i="13"/>
  <c r="D28" i="13"/>
  <c r="C28" i="13"/>
  <c r="B28" i="13"/>
  <c r="A28" i="13"/>
  <c r="A27" i="13"/>
  <c r="D26" i="13"/>
  <c r="C26" i="13"/>
  <c r="B26" i="13"/>
  <c r="A26" i="13"/>
  <c r="D25" i="13"/>
  <c r="C25" i="13"/>
  <c r="B25" i="13"/>
  <c r="A25" i="13"/>
  <c r="D24" i="13"/>
  <c r="C24" i="13"/>
  <c r="B24" i="13"/>
  <c r="A24" i="13"/>
  <c r="D23" i="13"/>
  <c r="C23" i="13"/>
  <c r="A23" i="13"/>
  <c r="A22" i="13"/>
  <c r="D21" i="13"/>
  <c r="C21" i="13"/>
  <c r="B21" i="13"/>
  <c r="A21" i="13"/>
  <c r="D20" i="13"/>
  <c r="C20" i="13"/>
  <c r="B20" i="13"/>
  <c r="A20" i="13"/>
  <c r="D19" i="13"/>
  <c r="B19" i="13"/>
  <c r="A19" i="13"/>
  <c r="D18" i="13"/>
  <c r="C18" i="13"/>
  <c r="A18" i="13"/>
  <c r="A17" i="13"/>
  <c r="D16" i="13"/>
  <c r="C16" i="13"/>
  <c r="B16" i="13"/>
  <c r="A16" i="13"/>
  <c r="D15" i="13"/>
  <c r="C15" i="13"/>
  <c r="B15" i="13"/>
  <c r="A15" i="13"/>
  <c r="D14" i="13"/>
  <c r="C14" i="13"/>
  <c r="B14" i="13"/>
  <c r="A14" i="13"/>
  <c r="D13" i="13"/>
  <c r="C13" i="13"/>
  <c r="B13" i="13"/>
  <c r="A13" i="13"/>
  <c r="A12" i="13"/>
  <c r="A11" i="13"/>
  <c r="D10" i="13"/>
  <c r="B10" i="13"/>
  <c r="A10" i="13"/>
  <c r="D9" i="13"/>
  <c r="B9" i="13"/>
  <c r="A9" i="13"/>
  <c r="A8" i="13"/>
  <c r="A7" i="13"/>
  <c r="A14" i="12"/>
  <c r="C13" i="12"/>
  <c r="B13" i="12"/>
  <c r="A13" i="12"/>
  <c r="C12" i="12"/>
  <c r="B12" i="12"/>
  <c r="A12" i="12"/>
  <c r="A11" i="12"/>
  <c r="C10" i="12"/>
  <c r="B10" i="12"/>
  <c r="A10" i="12"/>
  <c r="C9" i="12"/>
  <c r="B9" i="12"/>
  <c r="A9" i="12"/>
  <c r="A8" i="12"/>
  <c r="A7" i="12"/>
  <c r="A15" i="11"/>
  <c r="E14" i="11"/>
  <c r="D14" i="11"/>
  <c r="C14" i="11"/>
  <c r="A14" i="11"/>
  <c r="E13" i="11"/>
  <c r="D13" i="11"/>
  <c r="C13" i="11"/>
  <c r="A13" i="11"/>
  <c r="A12" i="11"/>
  <c r="E8" i="11"/>
  <c r="D8" i="11"/>
  <c r="C8" i="11"/>
  <c r="A8" i="11"/>
  <c r="E7" i="11"/>
  <c r="D7" i="11"/>
  <c r="A7" i="11"/>
  <c r="E6" i="11"/>
  <c r="D6" i="11"/>
  <c r="A6" i="11"/>
  <c r="A5" i="11"/>
  <c r="E4" i="11"/>
  <c r="D4" i="11"/>
  <c r="C4" i="11"/>
  <c r="A4" i="11"/>
  <c r="A3" i="11"/>
  <c r="A17" i="10"/>
  <c r="D16" i="10"/>
  <c r="C16" i="10"/>
  <c r="B16" i="10"/>
  <c r="A16" i="10"/>
  <c r="A15" i="10"/>
  <c r="A14" i="10"/>
  <c r="A10" i="10"/>
  <c r="D9" i="10"/>
  <c r="B9" i="10"/>
  <c r="A9" i="10"/>
  <c r="D8" i="10"/>
  <c r="B8" i="10"/>
  <c r="A8" i="10"/>
  <c r="A7" i="10"/>
  <c r="D6" i="10"/>
  <c r="C6" i="10"/>
  <c r="B6" i="10"/>
  <c r="A6" i="10"/>
  <c r="A5" i="10"/>
  <c r="A4" i="10"/>
  <c r="E31" i="9"/>
  <c r="D31" i="9"/>
  <c r="C31" i="9"/>
  <c r="B31" i="9"/>
  <c r="A31" i="9"/>
  <c r="E29" i="9"/>
  <c r="D29" i="9"/>
  <c r="C29" i="9"/>
  <c r="B29" i="9"/>
  <c r="A29" i="9"/>
  <c r="A28" i="9"/>
  <c r="E26" i="9"/>
  <c r="D26" i="9"/>
  <c r="C26" i="9"/>
  <c r="B26" i="9"/>
  <c r="A26" i="9"/>
  <c r="E24" i="9"/>
  <c r="D24" i="9"/>
  <c r="C24" i="9"/>
  <c r="B24" i="9"/>
  <c r="A24" i="9"/>
  <c r="E23" i="9"/>
  <c r="C23" i="9"/>
  <c r="B23" i="9"/>
  <c r="A23" i="9"/>
  <c r="E22" i="9"/>
  <c r="D22" i="9"/>
  <c r="C22" i="9"/>
  <c r="A22" i="9"/>
  <c r="E21" i="9"/>
  <c r="D21" i="9"/>
  <c r="C21" i="9"/>
  <c r="A21" i="9"/>
  <c r="A20" i="9"/>
  <c r="E18" i="9"/>
  <c r="D18" i="9"/>
  <c r="C18" i="9"/>
  <c r="B18" i="9"/>
  <c r="A18" i="9"/>
  <c r="E16" i="9"/>
  <c r="C16" i="9"/>
  <c r="B16" i="9"/>
  <c r="A16" i="9"/>
  <c r="E15" i="9"/>
  <c r="C15" i="9"/>
  <c r="A15" i="9"/>
  <c r="E14" i="9"/>
  <c r="C14" i="9"/>
  <c r="B14" i="9"/>
  <c r="A14" i="9"/>
  <c r="A13" i="9"/>
  <c r="E11" i="9"/>
  <c r="D11" i="9"/>
  <c r="C11" i="9"/>
  <c r="B11" i="9"/>
  <c r="A11" i="9"/>
  <c r="E10" i="9"/>
  <c r="D10" i="9"/>
  <c r="C10" i="9"/>
  <c r="A10" i="9"/>
  <c r="E9" i="9"/>
  <c r="C9" i="9"/>
  <c r="B9" i="9"/>
  <c r="A9" i="9"/>
  <c r="E8" i="9"/>
  <c r="D8" i="9"/>
  <c r="C8" i="9"/>
  <c r="B8" i="9"/>
  <c r="A8" i="9"/>
  <c r="A7" i="9"/>
  <c r="M32" i="8"/>
  <c r="L32" i="8"/>
  <c r="K32" i="8"/>
  <c r="I32" i="8"/>
  <c r="H32" i="8"/>
  <c r="G32" i="8"/>
  <c r="D32" i="8"/>
  <c r="A32" i="8"/>
  <c r="M30" i="8"/>
  <c r="L30" i="8"/>
  <c r="K30" i="8"/>
  <c r="I30" i="8"/>
  <c r="H30" i="8"/>
  <c r="G30" i="8"/>
  <c r="D30" i="8"/>
  <c r="A30" i="8"/>
  <c r="A29" i="8"/>
  <c r="M27" i="8"/>
  <c r="L27" i="8"/>
  <c r="K27" i="8"/>
  <c r="I27" i="8"/>
  <c r="H27" i="8"/>
  <c r="G27" i="8"/>
  <c r="D27" i="8"/>
  <c r="A27" i="8"/>
  <c r="M25" i="8"/>
  <c r="I25" i="8"/>
  <c r="G25" i="8"/>
  <c r="E25" i="8"/>
  <c r="D25" i="8"/>
  <c r="C25" i="8"/>
  <c r="A25" i="8"/>
  <c r="M24" i="8"/>
  <c r="I24" i="8"/>
  <c r="E24" i="8"/>
  <c r="D24" i="8"/>
  <c r="A24" i="8"/>
  <c r="M23" i="8"/>
  <c r="G23" i="8"/>
  <c r="D23" i="8"/>
  <c r="C23" i="8"/>
  <c r="A23" i="8"/>
  <c r="A22" i="8"/>
  <c r="M20" i="8"/>
  <c r="L20" i="8"/>
  <c r="K20" i="8"/>
  <c r="I20" i="8"/>
  <c r="H20" i="8"/>
  <c r="G20" i="8"/>
  <c r="E20" i="8"/>
  <c r="D20" i="8"/>
  <c r="C20" i="8"/>
  <c r="A20" i="8"/>
  <c r="M18" i="8"/>
  <c r="L18" i="8"/>
  <c r="I18" i="8"/>
  <c r="H18" i="8"/>
  <c r="G18" i="8"/>
  <c r="C18" i="8"/>
  <c r="A18" i="8"/>
  <c r="M17" i="8"/>
  <c r="L17" i="8"/>
  <c r="A17" i="8"/>
  <c r="M16" i="8"/>
  <c r="L16" i="8"/>
  <c r="I16" i="8"/>
  <c r="G16" i="8"/>
  <c r="A16" i="8"/>
  <c r="M15" i="8"/>
  <c r="C15" i="8"/>
  <c r="A15" i="8"/>
  <c r="M14" i="8"/>
  <c r="H14" i="8"/>
  <c r="A14" i="8"/>
  <c r="A13" i="8"/>
  <c r="M11" i="8"/>
  <c r="L11" i="8"/>
  <c r="K11" i="8"/>
  <c r="I11" i="8"/>
  <c r="H11" i="8"/>
  <c r="E11" i="8"/>
  <c r="D11" i="8"/>
  <c r="A11" i="8"/>
  <c r="M10" i="8"/>
  <c r="I10" i="8"/>
  <c r="H10" i="8"/>
  <c r="A10" i="8"/>
  <c r="M9" i="8"/>
  <c r="L9" i="8"/>
  <c r="K9" i="8"/>
  <c r="I9" i="8"/>
  <c r="D9" i="8"/>
  <c r="A9" i="8"/>
  <c r="M8" i="8"/>
  <c r="E8" i="8"/>
  <c r="D8" i="8"/>
  <c r="A8" i="8"/>
  <c r="A7" i="8"/>
  <c r="V39" i="7"/>
  <c r="R39" i="7"/>
  <c r="P39" i="7"/>
  <c r="L39" i="7"/>
  <c r="J39" i="7"/>
  <c r="I39" i="7"/>
  <c r="H39" i="7"/>
  <c r="G39" i="7"/>
  <c r="F39" i="7"/>
  <c r="E39" i="7"/>
  <c r="A39" i="7"/>
  <c r="W38" i="7"/>
  <c r="V38" i="7"/>
  <c r="P38" i="7"/>
  <c r="L38" i="7"/>
  <c r="J38" i="7"/>
  <c r="I38" i="7"/>
  <c r="H38" i="7"/>
  <c r="F38" i="7"/>
  <c r="C38" i="7"/>
  <c r="B38" i="7"/>
  <c r="A38" i="7"/>
  <c r="W37" i="7"/>
  <c r="V37" i="7"/>
  <c r="P37" i="7"/>
  <c r="L37" i="7"/>
  <c r="J37" i="7"/>
  <c r="I37" i="7"/>
  <c r="H37" i="7"/>
  <c r="C37" i="7"/>
  <c r="B37" i="7"/>
  <c r="A37" i="7"/>
  <c r="A36" i="7"/>
  <c r="V35" i="7"/>
  <c r="R35" i="7"/>
  <c r="L35" i="7"/>
  <c r="J35" i="7"/>
  <c r="H35" i="7"/>
  <c r="G35" i="7"/>
  <c r="F35" i="7"/>
  <c r="E35" i="7"/>
  <c r="A35" i="7"/>
  <c r="V34" i="7"/>
  <c r="U34" i="7"/>
  <c r="R34" i="7"/>
  <c r="Q34" i="7"/>
  <c r="P34" i="7"/>
  <c r="O34" i="7"/>
  <c r="N34" i="7"/>
  <c r="L34" i="7"/>
  <c r="J34" i="7"/>
  <c r="H34" i="7"/>
  <c r="F34" i="7"/>
  <c r="D34" i="7"/>
  <c r="A34" i="7"/>
  <c r="W33" i="7"/>
  <c r="B33" i="7"/>
  <c r="A33" i="7"/>
  <c r="W32" i="7"/>
  <c r="B32" i="7"/>
  <c r="A32" i="7"/>
  <c r="A31" i="7"/>
  <c r="V30" i="7"/>
  <c r="R30" i="7"/>
  <c r="P30" i="7"/>
  <c r="O30" i="7"/>
  <c r="N30" i="7"/>
  <c r="L30" i="7"/>
  <c r="J30" i="7"/>
  <c r="H30" i="7"/>
  <c r="B30" i="7"/>
  <c r="A30" i="7"/>
  <c r="W29" i="7"/>
  <c r="V29" i="7"/>
  <c r="U29" i="7"/>
  <c r="Q29" i="7"/>
  <c r="J29" i="7"/>
  <c r="F29" i="7"/>
  <c r="D29" i="7"/>
  <c r="B29" i="7"/>
  <c r="A29" i="7"/>
  <c r="A28" i="7"/>
  <c r="W27" i="7"/>
  <c r="V27" i="7"/>
  <c r="U27" i="7"/>
  <c r="R27" i="7"/>
  <c r="Q27" i="7"/>
  <c r="P27" i="7"/>
  <c r="O27" i="7"/>
  <c r="N27" i="7"/>
  <c r="L27" i="7"/>
  <c r="J27" i="7"/>
  <c r="H27" i="7"/>
  <c r="G27" i="7"/>
  <c r="F27" i="7"/>
  <c r="E27" i="7"/>
  <c r="D27" i="7"/>
  <c r="B27" i="7"/>
  <c r="A27" i="7"/>
  <c r="W26" i="7"/>
  <c r="V26" i="7"/>
  <c r="U26" i="7"/>
  <c r="Q26" i="7"/>
  <c r="J26" i="7"/>
  <c r="H26" i="7"/>
  <c r="G26" i="7"/>
  <c r="F26" i="7"/>
  <c r="E26" i="7"/>
  <c r="D26" i="7"/>
  <c r="B26" i="7"/>
  <c r="A26" i="7"/>
  <c r="W25" i="7"/>
  <c r="B25" i="7"/>
  <c r="A25" i="7"/>
  <c r="W24" i="7"/>
  <c r="V24" i="7"/>
  <c r="Q24" i="7"/>
  <c r="J24" i="7"/>
  <c r="B24" i="7"/>
  <c r="A24" i="7"/>
  <c r="W23" i="7"/>
  <c r="V23" i="7"/>
  <c r="B23" i="7"/>
  <c r="A23" i="7"/>
  <c r="W22" i="7"/>
  <c r="U22" i="7"/>
  <c r="F22" i="7"/>
  <c r="D22" i="7"/>
  <c r="B22" i="7"/>
  <c r="A22" i="7"/>
  <c r="W21" i="7"/>
  <c r="H21" i="7"/>
  <c r="G21" i="7"/>
  <c r="E21" i="7"/>
  <c r="B21" i="7"/>
  <c r="A21" i="7"/>
  <c r="W20" i="7"/>
  <c r="B20" i="7"/>
  <c r="A20" i="7"/>
  <c r="W19" i="7"/>
  <c r="V19" i="7"/>
  <c r="B19" i="7"/>
  <c r="A19" i="7"/>
  <c r="W18" i="7"/>
  <c r="B18" i="7"/>
  <c r="A18" i="7"/>
  <c r="W17" i="7"/>
  <c r="V17" i="7"/>
  <c r="B17" i="7"/>
  <c r="A17" i="7"/>
  <c r="W16" i="7"/>
  <c r="V16" i="7"/>
  <c r="J16" i="7"/>
  <c r="B16" i="7"/>
  <c r="A16" i="7"/>
  <c r="W15" i="7"/>
  <c r="V15" i="7"/>
  <c r="B15" i="7"/>
  <c r="A15" i="7"/>
  <c r="W14" i="7"/>
  <c r="V14" i="7"/>
  <c r="A14" i="7"/>
  <c r="A13" i="7"/>
  <c r="W12" i="7"/>
  <c r="V12" i="7"/>
  <c r="R12" i="7"/>
  <c r="P12" i="7"/>
  <c r="O12" i="7"/>
  <c r="N12" i="7"/>
  <c r="L12" i="7"/>
  <c r="J12" i="7"/>
  <c r="H12" i="7"/>
  <c r="F12" i="7"/>
  <c r="B12" i="7"/>
  <c r="A12" i="7"/>
  <c r="W11" i="7"/>
  <c r="B11" i="7"/>
  <c r="A11" i="7"/>
  <c r="W10" i="7"/>
  <c r="B10" i="7"/>
  <c r="A10" i="7"/>
  <c r="W9" i="7"/>
  <c r="V9" i="7"/>
  <c r="R9" i="7"/>
  <c r="H9" i="7"/>
  <c r="B9" i="7"/>
  <c r="A9" i="7"/>
  <c r="W8" i="7"/>
  <c r="B8" i="7"/>
  <c r="A8" i="7"/>
  <c r="W7" i="7"/>
  <c r="J7" i="7"/>
  <c r="A7" i="7"/>
  <c r="W6" i="7"/>
  <c r="L6" i="7"/>
  <c r="J6" i="7"/>
  <c r="H6" i="7"/>
  <c r="B6" i="7"/>
  <c r="W5" i="7"/>
  <c r="B5" i="7"/>
  <c r="A5" i="7"/>
  <c r="W4" i="7"/>
  <c r="P4" i="7"/>
  <c r="L4" i="7"/>
  <c r="F4" i="7"/>
  <c r="B4" i="7"/>
  <c r="A4" i="7"/>
  <c r="W3" i="7"/>
  <c r="O3" i="7"/>
  <c r="N3" i="7"/>
  <c r="B3" i="7"/>
  <c r="A3" i="7"/>
  <c r="D43" i="6"/>
  <c r="C43" i="6"/>
  <c r="A43" i="6"/>
  <c r="E42" i="6"/>
  <c r="D42" i="6"/>
  <c r="C42" i="6"/>
  <c r="B42" i="6"/>
  <c r="A42" i="6"/>
  <c r="A41" i="6"/>
  <c r="D40" i="6"/>
  <c r="C40" i="6"/>
  <c r="A40" i="6"/>
  <c r="D38" i="6"/>
  <c r="C38" i="6"/>
  <c r="A38" i="6"/>
  <c r="E37" i="6"/>
  <c r="B37" i="6"/>
  <c r="A37" i="6"/>
  <c r="E36" i="6"/>
  <c r="D36" i="6"/>
  <c r="A36" i="6"/>
  <c r="E35" i="6"/>
  <c r="B35" i="6"/>
  <c r="A35" i="6"/>
  <c r="A34" i="6"/>
  <c r="D33" i="6"/>
  <c r="C33" i="6"/>
  <c r="A33" i="6"/>
  <c r="E32" i="6"/>
  <c r="D32" i="6"/>
  <c r="C32" i="6"/>
  <c r="B32" i="6"/>
  <c r="A32" i="6"/>
  <c r="A31" i="6"/>
  <c r="E30" i="6"/>
  <c r="D30" i="6"/>
  <c r="C30" i="6"/>
  <c r="B30" i="6"/>
  <c r="A30" i="6"/>
  <c r="E29" i="6"/>
  <c r="D29" i="6"/>
  <c r="C29" i="6"/>
  <c r="B29" i="6"/>
  <c r="A29" i="6"/>
  <c r="E28" i="6"/>
  <c r="B28" i="6"/>
  <c r="A28" i="6"/>
  <c r="E27" i="6"/>
  <c r="C27" i="6"/>
  <c r="B27" i="6"/>
  <c r="A27" i="6"/>
  <c r="E26" i="6"/>
  <c r="B26" i="6"/>
  <c r="A26" i="6"/>
  <c r="E25" i="6"/>
  <c r="D25" i="6"/>
  <c r="C25" i="6"/>
  <c r="B25" i="6"/>
  <c r="A25" i="6"/>
  <c r="E24" i="6"/>
  <c r="C24" i="6"/>
  <c r="B24" i="6"/>
  <c r="A24" i="6"/>
  <c r="E23" i="6"/>
  <c r="B23" i="6"/>
  <c r="A23" i="6"/>
  <c r="E22" i="6"/>
  <c r="B22" i="6"/>
  <c r="A22" i="6"/>
  <c r="E21" i="6"/>
  <c r="B21" i="6"/>
  <c r="A21" i="6"/>
  <c r="E20" i="6"/>
  <c r="B20" i="6"/>
  <c r="A20" i="6"/>
  <c r="E19" i="6"/>
  <c r="D19" i="6"/>
  <c r="C19" i="6"/>
  <c r="B19" i="6"/>
  <c r="A19" i="6"/>
  <c r="E18" i="6"/>
  <c r="B18" i="6"/>
  <c r="A18" i="6"/>
  <c r="E17" i="6"/>
  <c r="B17" i="6"/>
  <c r="A17" i="6"/>
  <c r="A16" i="6"/>
  <c r="E15" i="6"/>
  <c r="D15" i="6"/>
  <c r="C15" i="6"/>
  <c r="B15" i="6"/>
  <c r="A15" i="6"/>
  <c r="E14" i="6"/>
  <c r="D14" i="6"/>
  <c r="C14" i="6"/>
  <c r="B14" i="6"/>
  <c r="A14" i="6"/>
  <c r="E13" i="6"/>
  <c r="B13" i="6"/>
  <c r="A13" i="6"/>
  <c r="E12" i="6"/>
  <c r="B12" i="6"/>
  <c r="A12" i="6"/>
  <c r="E11" i="6"/>
  <c r="B11" i="6"/>
  <c r="A11" i="6"/>
  <c r="E10" i="6"/>
  <c r="D10" i="6"/>
  <c r="B10" i="6"/>
  <c r="A10" i="6"/>
  <c r="E9" i="6"/>
  <c r="D9" i="6"/>
  <c r="C9" i="6"/>
  <c r="B9" i="6"/>
  <c r="A9" i="6"/>
  <c r="E8" i="6"/>
  <c r="B8" i="6"/>
  <c r="A8" i="6"/>
  <c r="E7" i="6"/>
  <c r="B7" i="6"/>
  <c r="A7" i="6"/>
  <c r="E6" i="6"/>
  <c r="C6" i="6"/>
  <c r="B6" i="6"/>
  <c r="A6" i="6"/>
  <c r="A5" i="6"/>
  <c r="E40" i="5"/>
  <c r="D40" i="5"/>
  <c r="C40" i="5"/>
  <c r="B40" i="5"/>
  <c r="A40" i="5"/>
  <c r="E38" i="5"/>
  <c r="D38" i="5"/>
  <c r="C38" i="5"/>
  <c r="B38" i="5"/>
  <c r="A38" i="5"/>
  <c r="E37" i="5"/>
  <c r="D37" i="5"/>
  <c r="C37" i="5"/>
  <c r="B37" i="5"/>
  <c r="A37" i="5"/>
  <c r="A36" i="5"/>
  <c r="A35" i="5"/>
  <c r="A34" i="5"/>
  <c r="E31" i="5"/>
  <c r="D31" i="5"/>
  <c r="C31" i="5"/>
  <c r="B31" i="5"/>
  <c r="A31" i="5"/>
  <c r="E30" i="5"/>
  <c r="D30" i="5"/>
  <c r="C30" i="5"/>
  <c r="B30" i="5"/>
  <c r="A30" i="5"/>
  <c r="E29" i="5"/>
  <c r="D29" i="5"/>
  <c r="C29" i="5"/>
  <c r="A29" i="5"/>
  <c r="E28" i="5"/>
  <c r="C28" i="5"/>
  <c r="B28" i="5"/>
  <c r="A28" i="5"/>
  <c r="E27" i="5"/>
  <c r="C27" i="5"/>
  <c r="B27" i="5"/>
  <c r="A27" i="5"/>
  <c r="E26" i="5"/>
  <c r="C26" i="5"/>
  <c r="B26" i="5"/>
  <c r="A26" i="5"/>
  <c r="A25" i="5"/>
  <c r="A24" i="5"/>
  <c r="A23" i="5"/>
  <c r="A22" i="5"/>
  <c r="E20" i="5"/>
  <c r="D20" i="5"/>
  <c r="C20" i="5"/>
  <c r="B20" i="5"/>
  <c r="A20" i="5"/>
  <c r="E17" i="5"/>
  <c r="D17" i="5"/>
  <c r="C17" i="5"/>
  <c r="B17" i="5"/>
  <c r="A17" i="5"/>
  <c r="E16" i="5"/>
  <c r="C16" i="5"/>
  <c r="B16" i="5"/>
  <c r="A16" i="5"/>
  <c r="E15" i="5"/>
  <c r="C15" i="5"/>
  <c r="B15" i="5"/>
  <c r="A15" i="5"/>
  <c r="A14" i="5"/>
  <c r="E13" i="5"/>
  <c r="D13" i="5"/>
  <c r="C13" i="5"/>
  <c r="B13" i="5"/>
  <c r="A13" i="5"/>
  <c r="E12" i="5"/>
  <c r="D12" i="5"/>
  <c r="A12" i="5"/>
  <c r="E11" i="5"/>
  <c r="D11" i="5"/>
  <c r="C11" i="5"/>
  <c r="B11" i="5"/>
  <c r="A11" i="5"/>
  <c r="E10" i="5"/>
  <c r="C10" i="5"/>
  <c r="B10" i="5"/>
  <c r="A10" i="5"/>
  <c r="E9" i="5"/>
  <c r="D9" i="5"/>
  <c r="C9" i="5"/>
  <c r="A9" i="5"/>
  <c r="A8" i="5"/>
  <c r="A7" i="5"/>
  <c r="A6" i="5"/>
  <c r="M41" i="4"/>
  <c r="L41" i="4"/>
  <c r="K41" i="4"/>
  <c r="I41" i="4"/>
  <c r="H41" i="4"/>
  <c r="G41" i="4"/>
  <c r="D41" i="4"/>
  <c r="C41" i="4"/>
  <c r="B41" i="4"/>
  <c r="A41" i="4"/>
  <c r="M39" i="4"/>
  <c r="L39" i="4"/>
  <c r="K39" i="4"/>
  <c r="I39" i="4"/>
  <c r="H39" i="4"/>
  <c r="G39" i="4"/>
  <c r="D39" i="4"/>
  <c r="A39" i="4"/>
  <c r="M38" i="4"/>
  <c r="I38" i="4"/>
  <c r="H38" i="4"/>
  <c r="A38" i="4"/>
  <c r="M37" i="4"/>
  <c r="L37" i="4"/>
  <c r="K37" i="4"/>
  <c r="G37" i="4"/>
  <c r="D37" i="4"/>
  <c r="A37" i="4"/>
  <c r="A36" i="4"/>
  <c r="A35" i="4"/>
  <c r="M33" i="4"/>
  <c r="B33" i="4"/>
  <c r="A33" i="4"/>
  <c r="M32" i="4"/>
  <c r="B32" i="4"/>
  <c r="A32" i="4"/>
  <c r="A31" i="4"/>
  <c r="M29" i="4"/>
  <c r="L29" i="4"/>
  <c r="G29" i="4"/>
  <c r="C29" i="4"/>
  <c r="A29" i="4"/>
  <c r="M28" i="4"/>
  <c r="L28" i="4"/>
  <c r="G28" i="4"/>
  <c r="C28" i="4"/>
  <c r="A28" i="4"/>
  <c r="M27" i="4"/>
  <c r="L27" i="4"/>
  <c r="G27" i="4"/>
  <c r="C27" i="4"/>
  <c r="A27" i="4"/>
  <c r="A26" i="4"/>
  <c r="A25" i="4"/>
  <c r="A24" i="4"/>
  <c r="M22" i="4"/>
  <c r="L22" i="4"/>
  <c r="K22" i="4"/>
  <c r="I22" i="4"/>
  <c r="H22" i="4"/>
  <c r="G22" i="4"/>
  <c r="D22" i="4"/>
  <c r="C22" i="4"/>
  <c r="B22" i="4"/>
  <c r="A22" i="4"/>
  <c r="M19" i="4"/>
  <c r="L19" i="4"/>
  <c r="K19" i="4"/>
  <c r="I19" i="4"/>
  <c r="H19" i="4"/>
  <c r="G19" i="4"/>
  <c r="D19" i="4"/>
  <c r="C19" i="4"/>
  <c r="B19" i="4"/>
  <c r="A19" i="4"/>
  <c r="M18" i="4"/>
  <c r="B18" i="4"/>
  <c r="A18" i="4"/>
  <c r="M17" i="4"/>
  <c r="B17" i="4"/>
  <c r="A17" i="4"/>
  <c r="A16" i="4"/>
  <c r="M15" i="4"/>
  <c r="L15" i="4"/>
  <c r="K15" i="4"/>
  <c r="I15" i="4"/>
  <c r="H15" i="4"/>
  <c r="G15" i="4"/>
  <c r="D15" i="4"/>
  <c r="C15" i="4"/>
  <c r="B15" i="4"/>
  <c r="A15" i="4"/>
  <c r="M14" i="4"/>
  <c r="G14" i="4"/>
  <c r="C14" i="4"/>
  <c r="A14" i="4"/>
  <c r="M13" i="4"/>
  <c r="K13" i="4"/>
  <c r="D13" i="4"/>
  <c r="B13" i="4"/>
  <c r="A13" i="4"/>
  <c r="A12" i="4"/>
  <c r="M11" i="4"/>
  <c r="B11" i="4"/>
  <c r="A11" i="4"/>
  <c r="M10" i="4"/>
  <c r="K10" i="4"/>
  <c r="I10" i="4"/>
  <c r="H10" i="4"/>
  <c r="A10" i="4"/>
  <c r="M9" i="4"/>
  <c r="L9" i="4"/>
  <c r="B9" i="4"/>
  <c r="A9" i="4"/>
  <c r="A8" i="4"/>
  <c r="A7" i="4"/>
  <c r="A6" i="4"/>
  <c r="T41" i="3"/>
  <c r="Q41" i="3"/>
  <c r="L41" i="3"/>
  <c r="J41" i="3"/>
  <c r="H41" i="3"/>
  <c r="A41" i="3"/>
  <c r="T40" i="3"/>
  <c r="Q40" i="3"/>
  <c r="P40" i="3"/>
  <c r="L40" i="3"/>
  <c r="J40" i="3"/>
  <c r="I40" i="3"/>
  <c r="H40" i="3"/>
  <c r="G40" i="3"/>
  <c r="F40" i="3"/>
  <c r="E40" i="3"/>
  <c r="A40" i="3"/>
  <c r="P39" i="3"/>
  <c r="J39" i="3"/>
  <c r="I39" i="3"/>
  <c r="G39" i="3"/>
  <c r="E39" i="3"/>
  <c r="A39" i="3"/>
  <c r="U38" i="3"/>
  <c r="T38" i="3"/>
  <c r="L38" i="3"/>
  <c r="A38" i="3"/>
  <c r="U37" i="3"/>
  <c r="Q37" i="3"/>
  <c r="H37" i="3"/>
  <c r="A37" i="3"/>
  <c r="A36" i="3"/>
  <c r="A35" i="3"/>
  <c r="U34" i="3"/>
  <c r="T34" i="3"/>
  <c r="Q34" i="3"/>
  <c r="P34" i="3"/>
  <c r="J34" i="3"/>
  <c r="I34" i="3"/>
  <c r="H34" i="3"/>
  <c r="G34" i="3"/>
  <c r="E34" i="3"/>
  <c r="B34" i="3"/>
  <c r="A34" i="3"/>
  <c r="U33" i="3"/>
  <c r="T33" i="3"/>
  <c r="Q33" i="3"/>
  <c r="P33" i="3"/>
  <c r="J33" i="3"/>
  <c r="I33" i="3"/>
  <c r="H33" i="3"/>
  <c r="G33" i="3"/>
  <c r="E33" i="3"/>
  <c r="B33" i="3"/>
  <c r="A33" i="3"/>
  <c r="U32" i="3"/>
  <c r="Q32" i="3"/>
  <c r="P32" i="3"/>
  <c r="B32" i="3"/>
  <c r="A32" i="3"/>
  <c r="U31" i="3"/>
  <c r="T31" i="3"/>
  <c r="J31" i="3"/>
  <c r="H31" i="3"/>
  <c r="B31" i="3"/>
  <c r="A31" i="3"/>
  <c r="U30" i="3"/>
  <c r="B30" i="3"/>
  <c r="A30" i="3"/>
  <c r="U29" i="3"/>
  <c r="B29" i="3"/>
  <c r="A29" i="3"/>
  <c r="U28" i="3"/>
  <c r="B28" i="3"/>
  <c r="A28" i="3"/>
  <c r="U27" i="3"/>
  <c r="J27" i="3"/>
  <c r="A27" i="3"/>
  <c r="U26" i="3"/>
  <c r="B26" i="3"/>
  <c r="A26" i="3"/>
  <c r="U25" i="3"/>
  <c r="J25" i="3"/>
  <c r="G25" i="3"/>
  <c r="E25" i="3"/>
  <c r="B25" i="3"/>
  <c r="A25" i="3"/>
  <c r="A24" i="3"/>
  <c r="A23" i="3"/>
  <c r="C22" i="3"/>
  <c r="A22" i="3"/>
  <c r="C21" i="3"/>
  <c r="A21" i="3"/>
  <c r="T20" i="3"/>
  <c r="Q20" i="3"/>
  <c r="L20" i="3"/>
  <c r="J20" i="3"/>
  <c r="H20" i="3"/>
  <c r="A20" i="3"/>
  <c r="T19" i="3"/>
  <c r="Q19" i="3"/>
  <c r="L19" i="3"/>
  <c r="J19" i="3"/>
  <c r="H19" i="3"/>
  <c r="A19" i="3"/>
  <c r="U18" i="3"/>
  <c r="J18" i="3"/>
  <c r="A18" i="3"/>
  <c r="U17" i="3"/>
  <c r="J17" i="3"/>
  <c r="A17" i="3"/>
  <c r="A16" i="3"/>
  <c r="T15" i="3"/>
  <c r="Q15" i="3"/>
  <c r="L15" i="3"/>
  <c r="J15" i="3"/>
  <c r="H15" i="3"/>
  <c r="A15" i="3"/>
  <c r="U14" i="3"/>
  <c r="J14" i="3"/>
  <c r="B14" i="3"/>
  <c r="A14" i="3"/>
  <c r="U13" i="3"/>
  <c r="L13" i="3"/>
  <c r="J13" i="3"/>
  <c r="H13" i="3"/>
  <c r="B13" i="3"/>
  <c r="A13" i="3"/>
  <c r="U12" i="3"/>
  <c r="J12" i="3"/>
  <c r="A12" i="3"/>
  <c r="U11" i="3"/>
  <c r="B11" i="3"/>
  <c r="A11" i="3"/>
  <c r="U10" i="3"/>
  <c r="Q10" i="3"/>
  <c r="A10" i="3"/>
  <c r="A9" i="3"/>
  <c r="A8" i="3"/>
  <c r="U7" i="3"/>
  <c r="J7" i="3"/>
  <c r="A7" i="3"/>
  <c r="T6" i="3"/>
  <c r="Q6" i="3"/>
  <c r="J6" i="3"/>
  <c r="H6" i="3"/>
  <c r="A6" i="3"/>
  <c r="A5" i="3"/>
  <c r="A4" i="3"/>
  <c r="A3" i="3"/>
  <c r="A49" i="2"/>
  <c r="D48" i="2"/>
  <c r="C48" i="2"/>
  <c r="A48" i="2"/>
  <c r="D47" i="2"/>
  <c r="C47" i="2"/>
  <c r="A47" i="2"/>
  <c r="A46" i="2"/>
  <c r="E45" i="2"/>
  <c r="C45" i="2"/>
  <c r="B45" i="2"/>
  <c r="A45" i="2"/>
  <c r="E44" i="2"/>
  <c r="D44" i="2"/>
  <c r="C44" i="2"/>
  <c r="B44" i="2"/>
  <c r="A44" i="2"/>
  <c r="A43" i="2"/>
  <c r="A42" i="2"/>
  <c r="A41" i="2"/>
  <c r="E40" i="2"/>
  <c r="C40" i="2"/>
  <c r="A40" i="2"/>
  <c r="E39" i="2"/>
  <c r="C39" i="2"/>
  <c r="A39" i="2"/>
  <c r="A38" i="2"/>
  <c r="E37" i="2"/>
  <c r="D37" i="2"/>
  <c r="C37" i="2"/>
  <c r="B37" i="2"/>
  <c r="A37" i="2"/>
  <c r="E36" i="2"/>
  <c r="D36" i="2"/>
  <c r="C36" i="2"/>
  <c r="B36" i="2"/>
  <c r="A36" i="2"/>
  <c r="E35" i="2"/>
  <c r="B35" i="2"/>
  <c r="A35" i="2"/>
  <c r="E34" i="2"/>
  <c r="D34" i="2"/>
  <c r="B34" i="2"/>
  <c r="A34" i="2"/>
  <c r="E33" i="2"/>
  <c r="B33" i="2"/>
  <c r="A33" i="2"/>
  <c r="E32" i="2"/>
  <c r="B32" i="2"/>
  <c r="A32" i="2"/>
  <c r="E31" i="2"/>
  <c r="B31" i="2"/>
  <c r="A31" i="2"/>
  <c r="E30" i="2"/>
  <c r="D30" i="2"/>
  <c r="B30" i="2"/>
  <c r="A30" i="2"/>
  <c r="E29" i="2"/>
  <c r="B29" i="2"/>
  <c r="A29" i="2"/>
  <c r="E28" i="2"/>
  <c r="D28" i="2"/>
  <c r="A28" i="2"/>
  <c r="E27" i="2"/>
  <c r="D27" i="2"/>
  <c r="C27" i="2"/>
  <c r="B27" i="2"/>
  <c r="A27" i="2"/>
  <c r="A26" i="2"/>
  <c r="A25" i="2"/>
  <c r="A24" i="2"/>
  <c r="A23" i="2"/>
  <c r="D22" i="2"/>
  <c r="C22" i="2"/>
  <c r="A22" i="2"/>
  <c r="E21" i="2"/>
  <c r="D21" i="2"/>
  <c r="C21" i="2"/>
  <c r="B21" i="2"/>
  <c r="A21" i="2"/>
  <c r="E20" i="2"/>
  <c r="D20" i="2"/>
  <c r="C20" i="2"/>
  <c r="B20" i="2"/>
  <c r="A20" i="2"/>
  <c r="A19" i="2"/>
  <c r="A18" i="2"/>
  <c r="D17" i="2"/>
  <c r="C17" i="2"/>
  <c r="A17" i="2"/>
  <c r="E16" i="2"/>
  <c r="D16" i="2"/>
  <c r="C16" i="2"/>
  <c r="B16" i="2"/>
  <c r="A16" i="2"/>
  <c r="E15" i="2"/>
  <c r="D15" i="2"/>
  <c r="C15" i="2"/>
  <c r="B15" i="2"/>
  <c r="A15" i="2"/>
  <c r="E14" i="2"/>
  <c r="B14" i="2"/>
  <c r="A14" i="2"/>
  <c r="E13" i="2"/>
  <c r="B13" i="2"/>
  <c r="A13" i="2"/>
  <c r="E12" i="2"/>
  <c r="B12" i="2"/>
  <c r="A12" i="2"/>
  <c r="A11" i="2"/>
  <c r="E10" i="2"/>
  <c r="D10" i="2"/>
  <c r="C10" i="2"/>
  <c r="B10" i="2"/>
  <c r="A10" i="2"/>
  <c r="A9" i="2"/>
  <c r="D8" i="2"/>
  <c r="C8" i="2"/>
  <c r="A8" i="2"/>
  <c r="E7" i="2"/>
  <c r="C7" i="2"/>
  <c r="A7" i="2"/>
  <c r="A6" i="2"/>
  <c r="A5" i="2"/>
  <c r="A4" i="2"/>
  <c r="D35" i="33" l="1"/>
  <c r="G26" i="33"/>
  <c r="F26" i="33"/>
  <c r="G28" i="32"/>
  <c r="G31" i="32" s="1"/>
  <c r="B39" i="32"/>
  <c r="G39" i="32"/>
  <c r="B10" i="30"/>
  <c r="F10" i="30"/>
  <c r="D14" i="33"/>
  <c r="D21" i="33"/>
  <c r="D26" i="33" s="1"/>
  <c r="E26" i="33"/>
  <c r="G24" i="32"/>
  <c r="G16" i="32"/>
  <c r="C17" i="32"/>
  <c r="B17" i="32"/>
  <c r="G12" i="32"/>
  <c r="G17" i="32" s="1"/>
  <c r="B24" i="32"/>
</calcChain>
</file>

<file path=xl/sharedStrings.xml><?xml version="1.0" encoding="utf-8"?>
<sst xmlns="http://schemas.openxmlformats.org/spreadsheetml/2006/main" count="1312" uniqueCount="592">
  <si>
    <t>Comptroller – Fiscal (902)</t>
  </si>
  <si>
    <t>August 31, 2025</t>
  </si>
  <si>
    <t>Governmental Fund Types</t>
  </si>
  <si>
    <t xml:space="preserve"> General Funds
 (Exhibit A-1)</t>
  </si>
  <si>
    <t>Special Revenue Funds  
(Exhibit B-1)</t>
  </si>
  <si>
    <t>Permanent Funds 
(Exhibit C-1)</t>
  </si>
  <si>
    <t>Governmental Funds Total</t>
  </si>
  <si>
    <t>ASSETS</t>
  </si>
  <si>
    <t xml:space="preserve">   Current Assets:</t>
  </si>
  <si>
    <t xml:space="preserve">      Cash and Cash Equivalents:</t>
  </si>
  <si>
    <t xml:space="preserve">         Cash in Bank (Note 3)</t>
  </si>
  <si>
    <t xml:space="preserve">         Cash in State Treasury</t>
  </si>
  <si>
    <t>Legislative Appropriations</t>
  </si>
  <si>
    <t xml:space="preserve">      Short Term Investments (Note 3)</t>
  </si>
  <si>
    <t xml:space="preserve">      Receivables:</t>
  </si>
  <si>
    <t xml:space="preserve">         Accounts</t>
  </si>
  <si>
    <t xml:space="preserve">         Taxes (Note 27)</t>
  </si>
  <si>
    <t>Investment Trades</t>
  </si>
  <si>
    <t xml:space="preserve">         Interest and Dividends</t>
  </si>
  <si>
    <t>Due From Other Agencies</t>
  </si>
  <si>
    <t xml:space="preserve">   Total Current Assets</t>
  </si>
  <si>
    <t xml:space="preserve">   Non-Current Assets:</t>
  </si>
  <si>
    <t>Receivables</t>
  </si>
  <si>
    <t>Investments (Note 3)</t>
  </si>
  <si>
    <t xml:space="preserve">   Total Non-Current Assets</t>
  </si>
  <si>
    <t>Total Assets</t>
  </si>
  <si>
    <t>LIABILITIES AND FUND BALANCES</t>
  </si>
  <si>
    <t>Liabilities:</t>
  </si>
  <si>
    <t xml:space="preserve">   Current Liabilities:</t>
  </si>
  <si>
    <t xml:space="preserve">      Payables From:                               </t>
  </si>
  <si>
    <t xml:space="preserve">         Interest</t>
  </si>
  <si>
    <t>Interfund Payable</t>
  </si>
  <si>
    <t xml:space="preserve">         Investment Trade Payable</t>
  </si>
  <si>
    <t>Other Intergovernmental</t>
  </si>
  <si>
    <t xml:space="preserve">         Taxes Refund Payable</t>
  </si>
  <si>
    <t xml:space="preserve">Other  </t>
  </si>
  <si>
    <t>Due To Other Agencies</t>
  </si>
  <si>
    <t xml:space="preserve">Unearned Revenues </t>
  </si>
  <si>
    <t xml:space="preserve">   Total Current Liabilities</t>
  </si>
  <si>
    <t>Total Liabilities</t>
  </si>
  <si>
    <t>DEFERRED INFLOWS</t>
  </si>
  <si>
    <t xml:space="preserve">   Deferred Inflows of Resources (Note 29)</t>
  </si>
  <si>
    <t>Total Deferred Inflows</t>
  </si>
  <si>
    <t>FUND FINANCIAL STATEMENT – FUND BALANCES</t>
  </si>
  <si>
    <t>Fund Balances (Deficits):</t>
  </si>
  <si>
    <t xml:space="preserve">   Nonspendable</t>
  </si>
  <si>
    <t xml:space="preserve">   Restricted</t>
  </si>
  <si>
    <t xml:space="preserve">   Committed</t>
  </si>
  <si>
    <t xml:space="preserve">   Unassigned</t>
  </si>
  <si>
    <t>Total Fund Balances</t>
  </si>
  <si>
    <t>Total Liabilities, Deferred Inflows of Resources
   and Fund Balances</t>
  </si>
  <si>
    <t>The accompanying Notes to the Financial Statements are an integral part of this financial statement.</t>
  </si>
  <si>
    <t>Coastal Protection (0027)
U/F (0027)</t>
  </si>
  <si>
    <t>County &amp; Road District Highway Fund (0057) U/F (0057)</t>
  </si>
  <si>
    <t>Federal Disaster Fund (0092) U/F (0092)</t>
  </si>
  <si>
    <t>Law Enforcement Standards/Educ Fd (0116) U/F (0116)</t>
  </si>
  <si>
    <t>Coronavirus
Relief Fund (0325)
U/F (0325)</t>
  </si>
  <si>
    <t>Compensation Victims Crime Fd (0494) (U/F (0494)</t>
  </si>
  <si>
    <t>Federal Resource Receipts Distribution Fund (0521) U/F (1521)</t>
  </si>
  <si>
    <t>Economic Stabilization Fund (0599) 
U/F (0599,5990,5991)</t>
  </si>
  <si>
    <t xml:space="preserve">Petroleum Production Delivery Fee-Groundwater (0655) U/F (0655)           </t>
  </si>
  <si>
    <t>License Plate Trust Fund (0802) U/F (0802, 8020)</t>
  </si>
  <si>
    <t xml:space="preserve">Texas Home Visiting Program Trust (0803) U/F (0803)            </t>
  </si>
  <si>
    <t>Events Trust Fund for Municipality/County (0830) U/F (0830, 8300)</t>
  </si>
  <si>
    <t>Major Events Trust Fund (0869) U/F (0869)</t>
  </si>
  <si>
    <t>Sexual Assault Program Fund (5010) U/F (5010)</t>
  </si>
  <si>
    <t>Tobacco Settlement Temporary Hold (5040) U/F (5040)</t>
  </si>
  <si>
    <t>Disabled Veterans Local Gov. Assistance (5160) U/F (5160)</t>
  </si>
  <si>
    <t>GR Account - Opioid
Abatement
(5189)
U/F (5189,4377)</t>
  </si>
  <si>
    <t>Total (Exhibit A-1) 2025</t>
  </si>
  <si>
    <t>Current Assets:</t>
  </si>
  <si>
    <t>Cash and Cash Equivalents:</t>
  </si>
  <si>
    <t>Cash in State Treasury</t>
  </si>
  <si>
    <t>Short Term Investments (Note 3)</t>
  </si>
  <si>
    <t>Receivables:</t>
  </si>
  <si>
    <t>Accounts</t>
  </si>
  <si>
    <t>Taxes (Note 27)</t>
  </si>
  <si>
    <t>Interest and Dividends</t>
  </si>
  <si>
    <t>Total Current Assets</t>
  </si>
  <si>
    <t>Non-Current Assets:</t>
  </si>
  <si>
    <t>Total Non-Current Assets</t>
  </si>
  <si>
    <t>Total Assets and Deferred Outflows of Resources</t>
  </si>
  <si>
    <t>Current Liabilities:</t>
  </si>
  <si>
    <t>Payables From:</t>
  </si>
  <si>
    <t>Investment Trade Payable</t>
  </si>
  <si>
    <t>Taxes Refund Payable</t>
  </si>
  <si>
    <t>Other</t>
  </si>
  <si>
    <t>Unearned Revenues</t>
  </si>
  <si>
    <t>Total Current Liabilities</t>
  </si>
  <si>
    <t>Restricted</t>
  </si>
  <si>
    <t>Committed</t>
  </si>
  <si>
    <t>Unassigned</t>
  </si>
  <si>
    <t>Total Liabilities, Deferred Inflows and Fund Balances</t>
  </si>
  <si>
    <t>EXHIBIT B-1</t>
  </si>
  <si>
    <t>Combining Balance Sheet – Special Revenue Funds</t>
  </si>
  <si>
    <t>Unclaimed Property Securities 
Fund (0001) 
U/F (4113)</t>
  </si>
  <si>
    <t>State Highway Fund (0006)
U/F (0006)</t>
  </si>
  <si>
    <t>Property Tax Relief Fund (0304) 
U/F (0304)</t>
  </si>
  <si>
    <t>Tax Reduction and Excellence in Education Fund (0305) U/F (0305)</t>
  </si>
  <si>
    <t>Judicial Fund (0573)
U/F (0573, 5730)</t>
  </si>
  <si>
    <t>General Land Office County Right of Way Leases (0808) U/F (2521)</t>
  </si>
  <si>
    <t>Binding Arbitration Trust Fund (0838) U/F (8380)</t>
  </si>
  <si>
    <t>International Fuels Tax Agreement Trust Fund (0886) U/F (0886)</t>
  </si>
  <si>
    <t>Flood Area School and Road Trust Fund (0903) U/F (2903)</t>
  </si>
  <si>
    <t>Opioid Abatement Local Operating Trust Fund (1202) U/F (1202)</t>
  </si>
  <si>
    <t>Habitat Protection Fund (9999) U/F (2999)</t>
  </si>
  <si>
    <t>Total (Exhibit B-1) 2025</t>
  </si>
  <si>
    <t>Cash in Bank (Note 3)</t>
  </si>
  <si>
    <t>Deferred Inflows of Resources (Note 29)</t>
  </si>
  <si>
    <t>EXHIBIT C-1</t>
  </si>
  <si>
    <t>Combining Balance Sheet – Permanent Funds</t>
  </si>
  <si>
    <t>Supporting Graduate Education Fund 
(0179) 
U/F (1179)</t>
  </si>
  <si>
    <t>Military &amp; Veterans Exemptions Fund (0210) 
U/F (0210,1210)</t>
  </si>
  <si>
    <t xml:space="preserve"> Available Texas University Fund (0214) 
U/F(0214)</t>
  </si>
  <si>
    <t>Total (Exhibit C-1) 2025</t>
  </si>
  <si>
    <t>Interest</t>
  </si>
  <si>
    <t>Nonspendable</t>
  </si>
  <si>
    <t xml:space="preserve">For the Fiscal Year Ended August 31, 2025 </t>
  </si>
  <si>
    <t xml:space="preserve"> General Funds
(Exhibit A-2)</t>
  </si>
  <si>
    <t>Special 
Revenue Funds
Exhibit B-2)</t>
  </si>
  <si>
    <t>Permanent
 Funds
(Exhibit C-2)</t>
  </si>
  <si>
    <t>Governmental 
Funds 
Total</t>
  </si>
  <si>
    <t>REVENUES</t>
  </si>
  <si>
    <t>Taxes (GR)</t>
  </si>
  <si>
    <t>License, Fees &amp; Permits (PR)</t>
  </si>
  <si>
    <t>Interest and Other Investment Income (PR)</t>
  </si>
  <si>
    <t>Interest and Other Investment Income (GR)</t>
  </si>
  <si>
    <t>Net Increase (Decrease) in Fair Value (GR)</t>
  </si>
  <si>
    <t>Land Income (PR)</t>
  </si>
  <si>
    <t>Settlement of Claims (GR)</t>
  </si>
  <si>
    <t>Sales of Goods and Services (PR)</t>
  </si>
  <si>
    <t>Other (GR)</t>
  </si>
  <si>
    <t>Total Revenues</t>
  </si>
  <si>
    <t>EXPENDITURES</t>
  </si>
  <si>
    <t>Salaries And Wages</t>
  </si>
  <si>
    <t>Payroll Related Costs</t>
  </si>
  <si>
    <t>Professional Fees and Services</t>
  </si>
  <si>
    <t>Travel</t>
  </si>
  <si>
    <t>Materials and Supplies</t>
  </si>
  <si>
    <t>Communications and Utilities</t>
  </si>
  <si>
    <t>Repairs and Maintenance</t>
  </si>
  <si>
    <t>Claims and Judgments</t>
  </si>
  <si>
    <t>Intergovernmental Payments</t>
  </si>
  <si>
    <t>Interest Expense - Other</t>
  </si>
  <si>
    <t>Other Expenditures</t>
  </si>
  <si>
    <t>Total Expenditures</t>
  </si>
  <si>
    <t>Excess (Deficiency) of Revenues over Expenditures</t>
  </si>
  <si>
    <t>OTHER FINANCING SOURCES (USES)</t>
  </si>
  <si>
    <t>Transfer In</t>
  </si>
  <si>
    <t>Transfer Out</t>
  </si>
  <si>
    <t>Legislative Transfer Out</t>
  </si>
  <si>
    <t>Sale of Capital Assets</t>
  </si>
  <si>
    <t>Contributions to permanent foundation principal</t>
  </si>
  <si>
    <t>Insurance Recoveries</t>
  </si>
  <si>
    <t>Total Other Financing Sources (Uses)</t>
  </si>
  <si>
    <t xml:space="preserve">   Net Change in Fund Balances</t>
  </si>
  <si>
    <t>Fund Balances, September 1, 2024</t>
  </si>
  <si>
    <t>Fund Balances, August 31, 2025</t>
  </si>
  <si>
    <t>General Revenue Fund (0001) U/F (0001, Various)</t>
  </si>
  <si>
    <t>Economic Stabilization Fd (0599) U/F (0599, 5990, 5991)</t>
  </si>
  <si>
    <t>Petroleum Production Delivery Fee-Groundwater (0655) U/F (0655)</t>
  </si>
  <si>
    <t>Texas Home
Visiting Program
Trust (0803)
U/F (0803)</t>
  </si>
  <si>
    <t>Workforce Commission Federal (5026) U/F (5026)</t>
  </si>
  <si>
    <t>9-1-1 Service Fee Fund (5050) U/F (5050)</t>
  </si>
  <si>
    <t>Designated Trauma Facility and EMS (5111) U/F (5111)</t>
  </si>
  <si>
    <t>GR Account - Opioid
Abatement
(5189, 4377)
U/F (5189)</t>
  </si>
  <si>
    <t>Total (Exhibit A-2) 2025</t>
  </si>
  <si>
    <t xml:space="preserve">   </t>
  </si>
  <si>
    <t xml:space="preserve"> </t>
  </si>
  <si>
    <t xml:space="preserve">   Salaries And Wages </t>
  </si>
  <si>
    <t xml:space="preserve">   Payroll Related Costs</t>
  </si>
  <si>
    <t xml:space="preserve">   Professional Fees and Services</t>
  </si>
  <si>
    <t xml:space="preserve">   Travel</t>
  </si>
  <si>
    <t xml:space="preserve">   Materials and Supplies</t>
  </si>
  <si>
    <t xml:space="preserve">   Communications and Utilities</t>
  </si>
  <si>
    <t xml:space="preserve">   Repairs and Maintenance</t>
  </si>
  <si>
    <t xml:space="preserve">   Claims and Judgments</t>
  </si>
  <si>
    <t xml:space="preserve">   Intergovernmental Payments</t>
  </si>
  <si>
    <t xml:space="preserve">   Interest Expense - Other</t>
  </si>
  <si>
    <t xml:space="preserve">   Other Expenditures</t>
  </si>
  <si>
    <t xml:space="preserve">Interest </t>
  </si>
  <si>
    <t xml:space="preserve">   Transfer In </t>
  </si>
  <si>
    <t xml:space="preserve">   Transfer Out </t>
  </si>
  <si>
    <t xml:space="preserve">   Legislative Transfer Out</t>
  </si>
  <si>
    <t xml:space="preserve">   Sale of Capital Assets</t>
  </si>
  <si>
    <t xml:space="preserve">   Insurance Recoveries</t>
  </si>
  <si>
    <t xml:space="preserve">      Net Change in Fund Balances</t>
  </si>
  <si>
    <t>Fund Balances, September 1, 2024, as Restated</t>
  </si>
  <si>
    <t>EXHIBIT B-2</t>
  </si>
  <si>
    <t>Combining Statement of Revenues, Expenditures and</t>
  </si>
  <si>
    <t>Changes in Fund Balances – Special Revenue Funds</t>
  </si>
  <si>
    <t>Unclaimed Property Securities Fund (0001) U/F (4113)</t>
  </si>
  <si>
    <t>Total (Exhibit B-2) 2025</t>
  </si>
  <si>
    <t>Net Change in Fund Balances</t>
  </si>
  <si>
    <t>EXHIBIT C-2</t>
  </si>
  <si>
    <t xml:space="preserve">Combining Statement of Revenues, Expenditures, </t>
  </si>
  <si>
    <t>and Changes in Fund Balances – Permanent Funds</t>
  </si>
  <si>
    <t xml:space="preserve"> Supporting Graduate Education Fund (0179) U/F (1179)</t>
  </si>
  <si>
    <t>Military &amp; Veterans Exemptions Fund (0210) U/F (1210)</t>
  </si>
  <si>
    <t xml:space="preserve"> Available Texas Universty Fund (0214) U/F(0214)</t>
  </si>
  <si>
    <t>Total (Exhibit C-2) 2025</t>
  </si>
  <si>
    <t>Fiduciary Funds</t>
  </si>
  <si>
    <t>Private Purpose Trust Funds (Exhibit I-1)</t>
  </si>
  <si>
    <t>Custodial Funds (Exhibit J-1)</t>
  </si>
  <si>
    <t>Total (Exhibit VI) 2025</t>
  </si>
  <si>
    <t xml:space="preserve">  Cash and Cash Equivalents (Note 3):</t>
  </si>
  <si>
    <t xml:space="preserve">Federal </t>
  </si>
  <si>
    <t>NET POSITION</t>
  </si>
  <si>
    <t>Fiduciary NP Other Purposes</t>
  </si>
  <si>
    <t>Total Net Position</t>
  </si>
  <si>
    <t>The accompanying notes to the financial statements are an integral part of this statement.</t>
  </si>
  <si>
    <t>Private-Purpose Trust Funds</t>
  </si>
  <si>
    <t xml:space="preserve"> Private Purpose Tobacco Settlement Political Subdivision Trust (0872) U/F (2872)</t>
  </si>
  <si>
    <t>Federal Resource Receipt Distribution Fund (0521) U/F (0521)</t>
  </si>
  <si>
    <t>Private Purpose Flood Area School and Road Trust Fund (0903) U/F (0903)</t>
  </si>
  <si>
    <t>Total (Exhibit I-1) 2025</t>
  </si>
  <si>
    <t>Cash and Cash Equivalents</t>
  </si>
  <si>
    <t>* USAS D24 GAAP fund is noted as (XXXX)
** USAS D23 fund is noted as U/F (XXXX)</t>
  </si>
  <si>
    <t>EXHIBIT J-1</t>
  </si>
  <si>
    <t xml:space="preserve">Combining Statement of Fiduciary Net Position - </t>
  </si>
  <si>
    <t>Custodial Funds</t>
  </si>
  <si>
    <t>Economic Development Custodial Funds
(3425) 
U/F (0874, 1874, 2874, 3874, 4874, 5874, 0882)</t>
  </si>
  <si>
    <t xml:space="preserve">Total (Exhibit J-1) </t>
  </si>
  <si>
    <t>EXHIBIT VII</t>
  </si>
  <si>
    <t>Combined Statement of Changes in Fiduciary Net Position</t>
  </si>
  <si>
    <t>Private Purpose Trust Funds (Exhibit I-2)</t>
  </si>
  <si>
    <t>Custodial Funds 
(Exhibit J-2)</t>
  </si>
  <si>
    <t>Total (Exhibit VII) 2025</t>
  </si>
  <si>
    <t>ADDITIONS</t>
  </si>
  <si>
    <t>Contributions:</t>
  </si>
  <si>
    <t>Federal Contributions</t>
  </si>
  <si>
    <t>Total Contributions</t>
  </si>
  <si>
    <t>Investment Income:</t>
  </si>
  <si>
    <t>From Investing Activities:</t>
  </si>
  <si>
    <t>Interest, Dividend and Other</t>
  </si>
  <si>
    <t>Total Investing Income (Loss)</t>
  </si>
  <si>
    <t>Net Income from Investing Activities</t>
  </si>
  <si>
    <t>Total Net Investment Income (Loss)</t>
  </si>
  <si>
    <t>Other Additions:</t>
  </si>
  <si>
    <t>Other Revenue</t>
  </si>
  <si>
    <t>Total Other Additions</t>
  </si>
  <si>
    <t>Total Additions</t>
  </si>
  <si>
    <t>DEDUCTIONS</t>
  </si>
  <si>
    <t>Interest Expense</t>
  </si>
  <si>
    <t>Total Deductions</t>
  </si>
  <si>
    <t>INCREASE (DECREASE) IN NET POSITION</t>
  </si>
  <si>
    <t>Net Position, September 1, 2024</t>
  </si>
  <si>
    <t>Net Position, September 1, 2024, as Restated</t>
  </si>
  <si>
    <t>Net Position, August 31, 2025</t>
  </si>
  <si>
    <t>EXHIBIT I-2</t>
  </si>
  <si>
    <t>Combining Statement of Changes in Fiduciary Net Position –</t>
  </si>
  <si>
    <t>Private Purpose Tobacco Settlement Political Subdivision Trust (0872) U/F (2872)</t>
  </si>
  <si>
    <t>Total (Exhibit I-2) 2025</t>
  </si>
  <si>
    <t xml:space="preserve">Interest, Dividend and Other </t>
  </si>
  <si>
    <t>EXHIBIT J-2</t>
  </si>
  <si>
    <t>Combining Statement of Changes in Fiduciary Net Position -</t>
  </si>
  <si>
    <t xml:space="preserve">Total (Exhibit J-2) </t>
  </si>
  <si>
    <t>$</t>
  </si>
  <si>
    <t>Liabilities</t>
  </si>
  <si>
    <t xml:space="preserve">    Accounts Payable</t>
  </si>
  <si>
    <t>Total Capital Assets</t>
  </si>
  <si>
    <t>Amortizable Assets, Net</t>
  </si>
  <si>
    <t>Less Accumulated Amortization</t>
  </si>
  <si>
    <t>Computer Software</t>
  </si>
  <si>
    <t>Depreciable Assets, Net</t>
  </si>
  <si>
    <t>Less Accumulated Depreciation</t>
  </si>
  <si>
    <t>Furniture and Equipment</t>
  </si>
  <si>
    <t>Depreciable Assets</t>
  </si>
  <si>
    <t>Deletions</t>
  </si>
  <si>
    <t>Additions</t>
  </si>
  <si>
    <t>Reclassification</t>
  </si>
  <si>
    <t>Adjustments</t>
  </si>
  <si>
    <t>Total Cash in Bank, per AFR (Exhibit I)</t>
  </si>
  <si>
    <t>Cash in Bank - Carrying Amount</t>
  </si>
  <si>
    <t>GOVERNMENTAL AND BUSINESS TYPE ACTIVITIES</t>
  </si>
  <si>
    <t>Total</t>
  </si>
  <si>
    <t>Pooled Investments</t>
  </si>
  <si>
    <t>Global Fixed Income - Mutual Funds</t>
  </si>
  <si>
    <t>Externally Managed Investments</t>
  </si>
  <si>
    <t>Equity</t>
  </si>
  <si>
    <t>Fixed Income Money Market and Bond Mutual Funds</t>
  </si>
  <si>
    <t>Fair Value</t>
  </si>
  <si>
    <t>Net Asset Value</t>
  </si>
  <si>
    <t>Amortized Cost</t>
  </si>
  <si>
    <t>Level 3 Inputs</t>
  </si>
  <si>
    <t>Level 2 Inputs</t>
  </si>
  <si>
    <t>Level 1 Inputs</t>
  </si>
  <si>
    <t>General Fund - Economic Stabilization Fund (0599/5991)</t>
  </si>
  <si>
    <t>Permanent Fund - Supporting Military &amp; Veterans Exemptions  (0210/1210)</t>
  </si>
  <si>
    <t>Permanent Fund - Supporting Graduate Education (0179/1179)</t>
  </si>
  <si>
    <t xml:space="preserve">Total </t>
  </si>
  <si>
    <t xml:space="preserve">   Uncategorized</t>
  </si>
  <si>
    <t>Real Estate Investment Trust Fund</t>
  </si>
  <si>
    <t>Mutual Funds</t>
  </si>
  <si>
    <t xml:space="preserve">   Categorized </t>
  </si>
  <si>
    <t>Political Subdivisions</t>
  </si>
  <si>
    <t>Corporate Obligations</t>
  </si>
  <si>
    <t>Non-Agency Collateral Mortgage Obligations</t>
  </si>
  <si>
    <t>Government Sponsored Enterprises</t>
  </si>
  <si>
    <t>U.S. Government Agency Obligations</t>
  </si>
  <si>
    <t>U.S. Government Treasuries</t>
  </si>
  <si>
    <t>Special Revenue Fund -Unclaimed Property (0001/4113)</t>
  </si>
  <si>
    <t>Investments in STIF</t>
  </si>
  <si>
    <t>U.S. Treasury Securities</t>
  </si>
  <si>
    <t>US Government Agency Obligations</t>
  </si>
  <si>
    <t>Mutual Funds – Domestic Fixed Income</t>
  </si>
  <si>
    <t>Mutual Funds – Global Fixed Income</t>
  </si>
  <si>
    <t>Municipal Obligations</t>
  </si>
  <si>
    <t>Corporate Asset and Mortgage Back Obligations</t>
  </si>
  <si>
    <t>0599</t>
  </si>
  <si>
    <t>01</t>
  </si>
  <si>
    <t>Repurchase Agreements</t>
  </si>
  <si>
    <t>0210</t>
  </si>
  <si>
    <t>0179</t>
  </si>
  <si>
    <t>Certificates of Deposit</t>
  </si>
  <si>
    <t>Non Agency Collateral Mortgage Obligation</t>
  </si>
  <si>
    <t>Govt Mortgage Backed Securities</t>
  </si>
  <si>
    <t>REFCo Strip</t>
  </si>
  <si>
    <t>U.S. Government Agencies</t>
  </si>
  <si>
    <t>Asset Back Security</t>
  </si>
  <si>
    <t>0001</t>
  </si>
  <si>
    <t>02</t>
  </si>
  <si>
    <t>Not Applicable</t>
  </si>
  <si>
    <t>Not Rated</t>
  </si>
  <si>
    <t>CCC</t>
  </si>
  <si>
    <t xml:space="preserve"> B </t>
  </si>
  <si>
    <t xml:space="preserve"> BB</t>
  </si>
  <si>
    <t>Investment Type</t>
  </si>
  <si>
    <t>Fund</t>
  </si>
  <si>
    <t>Standard &amp; Poor's (Concluded)</t>
  </si>
  <si>
    <t xml:space="preserve"> Mutual Funds – Domestic Fixed Income</t>
  </si>
  <si>
    <t>Mutual Fund – Domestic Fixed Income</t>
  </si>
  <si>
    <t>Mutual Fund – Global Fixed Income</t>
  </si>
  <si>
    <t>BBB</t>
  </si>
  <si>
    <t xml:space="preserve"> A </t>
  </si>
  <si>
    <t xml:space="preserve"> AA </t>
  </si>
  <si>
    <t xml:space="preserve"> AAA </t>
  </si>
  <si>
    <t>Market Value</t>
  </si>
  <si>
    <t>Standard &amp; Poor's</t>
  </si>
  <si>
    <t>Total Governmental Activities</t>
  </si>
  <si>
    <t xml:space="preserve">Employees' Compensable Leave </t>
  </si>
  <si>
    <t>Thereafter</t>
  </si>
  <si>
    <t>Amounts due Within One Year</t>
  </si>
  <si>
    <t>Other Changes</t>
  </si>
  <si>
    <t>Reductions</t>
  </si>
  <si>
    <t xml:space="preserve">Additions </t>
  </si>
  <si>
    <t>Governmental Activities</t>
  </si>
  <si>
    <t>Investment </t>
  </si>
  <si>
    <t>Investment Revenue</t>
  </si>
  <si>
    <t>Total Return Swap – Equity</t>
  </si>
  <si>
    <t>Investment</t>
  </si>
  <si>
    <t>Total Return Swap – Fixed Income</t>
  </si>
  <si>
    <t>Swaps</t>
  </si>
  <si>
    <t xml:space="preserve">   Equity Index Futures</t>
  </si>
  <si>
    <t xml:space="preserve">   Commodities Futures</t>
  </si>
  <si>
    <t>Futures</t>
  </si>
  <si>
    <t>Permanent Fund Supporting Military and Veterans Exemptions (Appd Fund 0210)</t>
  </si>
  <si>
    <t xml:space="preserve">   Total Return Swap – Equity</t>
  </si>
  <si>
    <t xml:space="preserve">   Total Return Swap – Fixed Income</t>
  </si>
  <si>
    <t>Permanent Fund Supporting Graduate Education (Appd Fund 0179)</t>
  </si>
  <si>
    <t>Notional Amount</t>
  </si>
  <si>
    <t>Total Interfund Payables/Receivable (Exh I)</t>
  </si>
  <si>
    <t>Agency 902, GAAP Fund 0001 UF Fund 0001</t>
  </si>
  <si>
    <t>General Revenue (01)</t>
  </si>
  <si>
    <t>$0.00</t>
  </si>
  <si>
    <t>FY</t>
  </si>
  <si>
    <t>Beginning Balance</t>
  </si>
  <si>
    <t>Increases</t>
  </si>
  <si>
    <t>Decreases</t>
  </si>
  <si>
    <t>Ending Balance</t>
  </si>
  <si>
    <t>Total Net Taxes Receivable</t>
  </si>
  <si>
    <t>Refunds Payable</t>
  </si>
  <si>
    <t>Total Taxes Receivable</t>
  </si>
  <si>
    <t xml:space="preserve">Noncurrent Taxes Receivable </t>
  </si>
  <si>
    <t xml:space="preserve">Current Taxes Receivable </t>
  </si>
  <si>
    <t>As Reported on the Financial Statements</t>
  </si>
  <si>
    <t>Total Taxes</t>
  </si>
  <si>
    <t>Cigarette &amp; Tobacco</t>
  </si>
  <si>
    <t xml:space="preserve">Insurance </t>
  </si>
  <si>
    <t>Franchise</t>
  </si>
  <si>
    <t>Oil &amp; Natural Gas Production</t>
  </si>
  <si>
    <t>Motor Fuels</t>
  </si>
  <si>
    <t>Motor Vehicle &amp; MFG Housing</t>
  </si>
  <si>
    <t xml:space="preserve">Sales and Use </t>
  </si>
  <si>
    <t>Net Taxes Receivable</t>
  </si>
  <si>
    <t>Tax Type</t>
  </si>
  <si>
    <t>GAAP Fund</t>
  </si>
  <si>
    <t>AFR 54 Class</t>
  </si>
  <si>
    <t>Citation</t>
  </si>
  <si>
    <t>Comments</t>
  </si>
  <si>
    <t>0116</t>
  </si>
  <si>
    <t>Texas Local Government Code, Section 133.102</t>
  </si>
  <si>
    <t>Funds committed for allocation to local law enforcement agencies for continuing education of law enforcement personnel as stipulated by the Legislature. There are no significant external restrictions.</t>
  </si>
  <si>
    <t>0210 / 1210</t>
  </si>
  <si>
    <t>Texas Education Code,      Section 54.3411</t>
  </si>
  <si>
    <t>Funds restricted to a specific purpose, to higher education institutions to offset the cost of the exemptions to certain veterans and/or dependents. Distributions are determined by the Legislative Budget Board based on each institution's respective share of the aggregate cost to all institutions of the exemptions.</t>
  </si>
  <si>
    <t>0214</t>
  </si>
  <si>
    <t xml:space="preserve">Texas Constitution, 
Article VII Section 20(a)
</t>
  </si>
  <si>
    <t xml:space="preserve">Funds restricted to a specific purpose, to eligible institutions only for the support and maintenance of educational and general activities that promote increased research capacity at the institution.   </t>
  </si>
  <si>
    <t>0494</t>
  </si>
  <si>
    <t xml:space="preserve">Texas Constitution, 
Article I Section 31
</t>
  </si>
  <si>
    <t>Funds restricted to a specific purpose, delivering victim-related compensation, services, or assistance.</t>
  </si>
  <si>
    <t>0802</t>
  </si>
  <si>
    <t>Texas Transportation Code, Section 504.6012</t>
  </si>
  <si>
    <t>Dedicated balances and revenues are to be deposited into accounts within the fund to be used in accordance with their specific statutory purpose.</t>
  </si>
  <si>
    <t>0838</t>
  </si>
  <si>
    <t xml:space="preserve">Texas Tax Code, 
Chapter 41 Subchapter A
</t>
  </si>
  <si>
    <t>The Comptroller’s office has broad authority to prescribe rules and administer funds deposited for pending arbitration concerning the appraised or market value of property. There are no significant external restrictions.</t>
  </si>
  <si>
    <t>0886</t>
  </si>
  <si>
    <t xml:space="preserve">Texas Tax Code, 
Section 162.003(g)
</t>
  </si>
  <si>
    <t>The Comptroller’s office has broad authority to transfer funds as necessary to carry out the purposes of the International Fuels Tax Agreement (IFTA). There are no significant external restrictions.</t>
  </si>
  <si>
    <t>0903</t>
  </si>
  <si>
    <t xml:space="preserve">Texas Local Government Code, 
Section 403.101; 33 U.S.C. Section 701c-3
</t>
  </si>
  <si>
    <t>To hold money allocated by the Federal Government to be distributed to counties and political subdivisions of the state based on the tax rate applied to lands acquired for flood control purposes.</t>
  </si>
  <si>
    <t>5040</t>
  </si>
  <si>
    <t>The State of Texas v. The American Tobacco Company, et. al, No. 5:96cv91 (U.S. District Court, Texarkana Division)</t>
  </si>
  <si>
    <t>Restrictions are externally imposed by the court ordered settlement.</t>
  </si>
  <si>
    <t>4377 / 5189</t>
  </si>
  <si>
    <t>Government Code, Section 403.505</t>
  </si>
  <si>
    <t xml:space="preserve">The opiod abatement account is dedicated account in the general revenue fund administered by the Comptroller. The Comptroller’s office has broad authority to transfer and administer funds deposited to state agency for the abatement of opioid-related harms. </t>
  </si>
  <si>
    <t>Account Title</t>
  </si>
  <si>
    <t>Capital Assets Adjustments</t>
  </si>
  <si>
    <t>Long-Term Liabilities Adjustments</t>
  </si>
  <si>
    <t>Other Adjustments</t>
  </si>
  <si>
    <t>Statement of Net Assets</t>
  </si>
  <si>
    <t xml:space="preserve">         Legislative Appropriations</t>
  </si>
  <si>
    <t xml:space="preserve">         Investment Trades</t>
  </si>
  <si>
    <t xml:space="preserve">      Due From Other Agencies</t>
  </si>
  <si>
    <t xml:space="preserve">      Interfund Receivable</t>
  </si>
  <si>
    <t xml:space="preserve">      Other Current Assets</t>
  </si>
  <si>
    <t xml:space="preserve">      Taxes Receivable (Note 27)</t>
  </si>
  <si>
    <t xml:space="preserve">      Investments (Note 3)</t>
  </si>
  <si>
    <t xml:space="preserve">   Capital Assets:</t>
  </si>
  <si>
    <t xml:space="preserve">      Depreciable</t>
  </si>
  <si>
    <t xml:space="preserve">         Furniture and Equipment</t>
  </si>
  <si>
    <t xml:space="preserve">            Accumulated Depreciation</t>
  </si>
  <si>
    <t xml:space="preserve">         Computer Software</t>
  </si>
  <si>
    <t xml:space="preserve">            Accumulated Amortization</t>
  </si>
  <si>
    <t xml:space="preserve">         Federal</t>
  </si>
  <si>
    <t xml:space="preserve">         Interfund Payable</t>
  </si>
  <si>
    <t xml:space="preserve">         Investment Trade </t>
  </si>
  <si>
    <t xml:space="preserve">         Hedging Derivative Investment Liability</t>
  </si>
  <si>
    <t xml:space="preserve">         Unclaimed Property Claimaint Liabilites</t>
  </si>
  <si>
    <t xml:space="preserve">         Other</t>
  </si>
  <si>
    <t xml:space="preserve">      Due To Other Agencies</t>
  </si>
  <si>
    <t xml:space="preserve">      Unearned Revenues </t>
  </si>
  <si>
    <t xml:space="preserve">      Employee's Compensable Leave (Note 5)</t>
  </si>
  <si>
    <t xml:space="preserve">     Other Current Liabilities </t>
  </si>
  <si>
    <t xml:space="preserve">   Nonspendable for Prepaid Items</t>
  </si>
  <si>
    <t xml:space="preserve">   Nonspendable for LT Taxes Receivable</t>
  </si>
  <si>
    <t xml:space="preserve">   Assigned</t>
  </si>
  <si>
    <t>Total Liabilities and Fund Balances</t>
  </si>
  <si>
    <t>GOVERNMENT-WIDE STATEMENT– NET POSITION</t>
  </si>
  <si>
    <t>Net Position:</t>
  </si>
  <si>
    <t xml:space="preserve">   Net Investments in Capital Assets</t>
  </si>
  <si>
    <t xml:space="preserve">   Unrestricted</t>
  </si>
  <si>
    <t xml:space="preserve">   Taxes</t>
  </si>
  <si>
    <t xml:space="preserve">   Federal Revenues</t>
  </si>
  <si>
    <t xml:space="preserve">   Federal Pass-Through </t>
  </si>
  <si>
    <t xml:space="preserve"> State Grant Pass-Through Revenue</t>
  </si>
  <si>
    <t xml:space="preserve">   Licenses, Fees &amp; Permits</t>
  </si>
  <si>
    <t xml:space="preserve">   Interest and Other Investment Income</t>
  </si>
  <si>
    <t xml:space="preserve">   Net Increase (Decrease) in Fair Value (GR)</t>
  </si>
  <si>
    <t xml:space="preserve">   Land Income</t>
  </si>
  <si>
    <t xml:space="preserve">   Settlement of Claims</t>
  </si>
  <si>
    <t xml:space="preserve">   Sales of Goods and Services</t>
  </si>
  <si>
    <t xml:space="preserve">   Other</t>
  </si>
  <si>
    <t>Rentals and Leases</t>
  </si>
  <si>
    <t>Printing and Reproduction</t>
  </si>
  <si>
    <t>Federal Grant Pass-Through Expenditures</t>
  </si>
  <si>
    <t>State Grant Pass-Through Expenditures</t>
  </si>
  <si>
    <t>Public Assistance Payments</t>
  </si>
  <si>
    <t>Debt Service:</t>
  </si>
  <si>
    <t>Principal - Leases/SBITA</t>
  </si>
  <si>
    <t>Principal - Other LT Debt</t>
  </si>
  <si>
    <t>Other Financing Fees</t>
  </si>
  <si>
    <t>Capital Outlay</t>
  </si>
  <si>
    <t>Excess (Deficiency) of Revenues Over Expenditures</t>
  </si>
  <si>
    <t>Legislative Transfer In</t>
  </si>
  <si>
    <t xml:space="preserve">      Total Other Financing Sources and Uses</t>
  </si>
  <si>
    <t xml:space="preserve">   Net Change in Fund Balances/Net Assets</t>
  </si>
  <si>
    <t>Restatements (Note 14)</t>
  </si>
  <si>
    <t>GOVERNMENT-WIDE STATEMENT – NET POSITION</t>
  </si>
  <si>
    <t>Net Position/Net Change in Net Position</t>
  </si>
  <si>
    <t>U.S. Department of Defense Payments</t>
  </si>
  <si>
    <t xml:space="preserve">   to States in Lieu of Real Estate Taxes</t>
  </si>
  <si>
    <t>Total U.S. Dept of Defense</t>
  </si>
  <si>
    <t>Total Federal Financial Assistance</t>
  </si>
  <si>
    <t>NOTE 2 – RECONCILIATION</t>
  </si>
  <si>
    <t>Per Combined Balance Sheet –</t>
  </si>
  <si>
    <t xml:space="preserve">   Governmental Funds (Exh II):</t>
  </si>
  <si>
    <t>Federal Revenues</t>
  </si>
  <si>
    <t>Pass-Through Revenues</t>
  </si>
  <si>
    <t>Per Combined Statement of Changes</t>
  </si>
  <si>
    <t xml:space="preserve">   in Fiduciary Net Assets - Fiduciary</t>
  </si>
  <si>
    <t xml:space="preserve">   Funds – (Exh VII):</t>
  </si>
  <si>
    <t>Reconciling Items</t>
  </si>
  <si>
    <t>Total Pass-Through and Expenditures</t>
  </si>
  <si>
    <t xml:space="preserve">   Per Federal Schedule</t>
  </si>
  <si>
    <t>Tax Revenue</t>
  </si>
  <si>
    <t xml:space="preserve"> Modified Accrual </t>
  </si>
  <si>
    <t xml:space="preserve"> Full Accrual </t>
  </si>
  <si>
    <t xml:space="preserve"> Taxes Receivable </t>
  </si>
  <si>
    <t xml:space="preserve"> Refunds Payable </t>
  </si>
  <si>
    <t xml:space="preserve"> Net Taxes Receivable </t>
  </si>
  <si>
    <t>Other Taxes:</t>
  </si>
  <si>
    <t xml:space="preserve">   Alcoholic Beverage</t>
  </si>
  <si>
    <t xml:space="preserve">   Utility</t>
  </si>
  <si>
    <t xml:space="preserve">   Hotel and Motel </t>
  </si>
  <si>
    <t>Table of Contents</t>
  </si>
  <si>
    <t>Return to TOC</t>
  </si>
  <si>
    <t>End of Sheet</t>
  </si>
  <si>
    <t>Financial Statement Line Items</t>
  </si>
  <si>
    <t>Agency 902 EXHIBIT II Combined Statement of Revenues, Expenditures and Changes in Fund Balances – Governmental Funds</t>
  </si>
  <si>
    <t>Agency 902 EXHIBIT VI Combined Statement of Fiduciary Net Position Fiduciary Funds</t>
  </si>
  <si>
    <t>Agency 902 Exhibit VII Combined Statement of Changes in Fiduciary Net Position Fiduciary Funds</t>
  </si>
  <si>
    <t>Note 2: Capital Assets</t>
  </si>
  <si>
    <t>Balance as of Sept. 1, 2024</t>
  </si>
  <si>
    <t>Balance as of Aug. 31, 2025</t>
  </si>
  <si>
    <t>Note 3: Deposits of Cash In Bank</t>
  </si>
  <si>
    <t>Note 3 Investments</t>
  </si>
  <si>
    <t>Note 3: Credit Risk</t>
  </si>
  <si>
    <t>Totals</t>
  </si>
  <si>
    <t>Fund Type</t>
  </si>
  <si>
    <t>Note 5: Summary of Long Term Liabilities</t>
  </si>
  <si>
    <t>Note 7: Derivatives</t>
  </si>
  <si>
    <t>Exhibit I</t>
  </si>
  <si>
    <t>Exhibit II</t>
  </si>
  <si>
    <t>Exhibit VI</t>
  </si>
  <si>
    <t>Exhibit VII</t>
  </si>
  <si>
    <t>NOTE 12: Interfund Activity and Transactions</t>
  </si>
  <si>
    <t>NOTE 17: Risk Management</t>
  </si>
  <si>
    <t>Note 17: Risk Management</t>
  </si>
  <si>
    <t>Note 12: Interfund Activity and Transactions</t>
  </si>
  <si>
    <t>NOTE 27: Taxes Receivables/Payables</t>
  </si>
  <si>
    <t>Note 27: Taxes Receivables/Payables</t>
  </si>
  <si>
    <t>NOTE 32: Governmental Fund Balances</t>
  </si>
  <si>
    <t>Note 32: Governmental Fund Balances</t>
  </si>
  <si>
    <t>Exhibit A-1 Combining Balance Sheet – All General and Consolidated Funds</t>
  </si>
  <si>
    <t>Comptroller – Fiscal (902) EXHIBIT B-1 Combining Balance Sheet – Special Revenue Funds August 31, 2025</t>
  </si>
  <si>
    <t xml:space="preserve">Exhibit B-1 Combining Balance Sheet – Special Revenue Funds </t>
  </si>
  <si>
    <t>Exhibit A-2 Combining Statement of Revenues, Expenditures and Changes in Fund Balances-All General and Consolidated Funds</t>
  </si>
  <si>
    <t xml:space="preserve">Comptroller – Fiscal (902) EXHIBIT B-2 Combining Statement of Revenues, Expenditures and Changes in Fund Balances – Special Revenue Funds For the Fiscal Year Ended August 31, 2025 </t>
  </si>
  <si>
    <t>Comptroller – Fiscal (902) EXHIBIT C-1 Combining Balance Sheet – Permanent Funds                   August 31, 2025</t>
  </si>
  <si>
    <t>Exhibit I-1 Combining Statement of Fiduciary Net Position –Private-Purpose Trust Funds August 31, 2025</t>
  </si>
  <si>
    <t xml:space="preserve">Exhibit C-2 Combining Statement of Revenues, Expenditures, and Changes in Fund Balances – Permanent Funds      </t>
  </si>
  <si>
    <t>Exhibit C-1 Combining Balance Sheet – Permanent Funds</t>
  </si>
  <si>
    <t>Exhibit B-2 Combining Statement of Revenues, Expenditures and Changes in Fund Balances – Special Revenue Funds</t>
  </si>
  <si>
    <t xml:space="preserve">Exhibit I-2 Combining Statement of Changes in Fiduciary Net Position –Private-Purpose Trust Funds </t>
  </si>
  <si>
    <t>Comptroller – Fiscal (902) EXHIBIT J-1 Combining Statement of Fiduciary Net Position - Custodial Funds August 31, 2025</t>
  </si>
  <si>
    <t xml:space="preserve">Exhibit J-1 Combining Statement of Fiduciary Net Position - Custodial Funds </t>
  </si>
  <si>
    <t xml:space="preserve">Comptroller – Fiscal (902) EXHIBIT J-2 Combining Statement of Changes in Fiduciary Net Position -Custodial Funds For the Fiscal Year Ended August 31, 2025 </t>
  </si>
  <si>
    <t>Exhibit J-2 Combining Statement of Changes in Fiduciary Net Position -Custodial Funds</t>
  </si>
  <si>
    <t>Comptroller – Fiscal (902) SCHEDULE 4 Schedule of Modified to Full Accrual Adjustments - Governmental Balance Sheet/Statement of Net Position - Governmental August 31, 2025</t>
  </si>
  <si>
    <t>SCHEDULE 4 Schedule of Modified to Full Accrual Adjustments – Governmental Balance Sheet/Statement of Net Position – Governmental</t>
  </si>
  <si>
    <t xml:space="preserve">SCHEDULE 1A Schedule of Federal Financial Assistance </t>
  </si>
  <si>
    <t xml:space="preserve">Comptroller – Fiscal (902) SCHEDULE 1A Schedule of Federal Financial Assistance For the Fiscal Year Ended August 31, 2025 </t>
  </si>
  <si>
    <t>Comptroller – Fiscal (902) SCHEDULE 4  Schedule of Modified to Full Accrual Adjustments - Governmental Balance Sheet/Statement of Net Position - Governmental August 31, 2025</t>
  </si>
  <si>
    <t>SCHEDULE 4 Schedule of Modified to Full Accrual Adjustments – Governmental Balance Sheet/Statement of Net Position – Governmental-Concluded</t>
  </si>
  <si>
    <t>SCHEDULE 5 Schedule of Tax Revenue, Tax Receivable and Deferred Inflow Tax Revenue</t>
  </si>
  <si>
    <t>Agency 902 EXHIBIT I Combined Balance Sheet – Governmental Funds August 31, 2025</t>
  </si>
  <si>
    <t>Consolidated Funds          General Revenue Fund (0001)
U/F (0001, Various)</t>
  </si>
  <si>
    <t>Consolidated Funds  Compensation Victims Crime Fd (0494) (U/F (0494)</t>
  </si>
  <si>
    <t>Consolidated Funds       Tobacco Settlement Temporary Hold (5040) U/F (5040)</t>
  </si>
  <si>
    <t xml:space="preserve">  Consolidated Funds                  9-1-1 Service Fee Fund (5050) U/F (5050)                            </t>
  </si>
  <si>
    <t xml:space="preserve">Comptroller – Fiscal (902) EXHIBIT A-1  Combining Balance Sheet – All General and Consolidated Funds August 31, 2025 </t>
  </si>
  <si>
    <t xml:space="preserve">Comptroller – Fiscal (902) EXHIBIT A-2 Combining Statement of Revenues, Expenditures, and Changes in Fund Balances – All General and Consolidated Funds For the Fiscal Year Ended August 31, 2025 </t>
  </si>
  <si>
    <t xml:space="preserve">Comptroller – Fiscal (902) SCHEDULE 5 Schedule of Tax Revenue, Tax Receivable and Deferred Inflow Tax Revenue For the Fiscal Year Ended August 31, 2025 </t>
  </si>
  <si>
    <t>Federal Grantor/Pass Through Grantor/Program Title</t>
  </si>
  <si>
    <t>ALN Number</t>
  </si>
  <si>
    <t>Direct Program Amount</t>
  </si>
  <si>
    <t>Expenditures Amount</t>
  </si>
  <si>
    <t xml:space="preserve">Through &amp; Direct Program </t>
  </si>
  <si>
    <t>Total Pass-Through &amp; Expenditures</t>
  </si>
  <si>
    <r>
      <t>Motor Fuels</t>
    </r>
    <r>
      <rPr>
        <vertAlign val="superscript"/>
        <sz val="12"/>
        <color rgb="FF000000"/>
        <rFont val="Arial"/>
        <family val="2"/>
      </rPr>
      <t xml:space="preserve"> (1)</t>
    </r>
  </si>
  <si>
    <r>
      <t xml:space="preserve">Franchise </t>
    </r>
    <r>
      <rPr>
        <vertAlign val="superscript"/>
        <sz val="12"/>
        <color rgb="FF000000"/>
        <rFont val="Arial"/>
        <family val="2"/>
      </rPr>
      <t>(2)</t>
    </r>
  </si>
  <si>
    <r>
      <t>Franchise</t>
    </r>
    <r>
      <rPr>
        <vertAlign val="superscript"/>
        <sz val="12"/>
        <color rgb="FF000000"/>
        <rFont val="Arial"/>
        <family val="2"/>
      </rPr>
      <t xml:space="preserve"> (2)</t>
    </r>
  </si>
  <si>
    <r>
      <rPr>
        <vertAlign val="superscript"/>
        <sz val="12"/>
        <color rgb="FF000000"/>
        <rFont val="Arial"/>
        <family val="2"/>
      </rPr>
      <t xml:space="preserve">(1) </t>
    </r>
    <r>
      <rPr>
        <sz val="12"/>
        <color rgb="FF000000"/>
        <rFont val="Arial"/>
        <family val="2"/>
      </rPr>
      <t>Motor fuel tax revenue, taxes receivable &amp; deferred inflows of tax revenue transferred to the Texas Department of Transportation and Texas Education Agency will be reported by those agencies instead of Comptroller-Fiscal.</t>
    </r>
  </si>
  <si>
    <r>
      <rPr>
        <vertAlign val="superscript"/>
        <sz val="12"/>
        <color rgb="FF000000"/>
        <rFont val="Arial"/>
        <family val="2"/>
      </rPr>
      <t>(2)</t>
    </r>
    <r>
      <rPr>
        <sz val="12"/>
        <color rgb="FF000000"/>
        <rFont val="Arial"/>
        <family val="2"/>
      </rPr>
      <t xml:space="preserve"> Franchise taxes receivable will be finalize in January, 2026.</t>
    </r>
  </si>
  <si>
    <r>
      <rPr>
        <vertAlign val="superscript"/>
        <sz val="12"/>
        <color rgb="FF000000"/>
        <rFont val="Arial"/>
        <family val="2"/>
      </rPr>
      <t>(3)</t>
    </r>
    <r>
      <rPr>
        <sz val="12"/>
        <color rgb="FF000000"/>
        <rFont val="Arial"/>
        <family val="2"/>
      </rPr>
      <t xml:space="preserve"> Deferred Inflow Tax Revenue will be finalized in the ACFR.</t>
    </r>
  </si>
  <si>
    <r>
      <t>Deferred Inflow       Tax Revenue</t>
    </r>
    <r>
      <rPr>
        <vertAlign val="superscript"/>
        <sz val="12"/>
        <color rgb="FF000000"/>
        <rFont val="Arial"/>
        <family val="2"/>
      </rPr>
      <t xml:space="preserve"> (3)</t>
    </r>
  </si>
  <si>
    <t>Changes in Fair Value Classification</t>
  </si>
  <si>
    <t xml:space="preserve">Changes in Fair Value Amount </t>
  </si>
  <si>
    <t>Fair Value as of Aug. 31, 2025 - Classification</t>
  </si>
  <si>
    <t xml:space="preserve">Fair Value as of Aug. 31, 2025-Amount </t>
  </si>
  <si>
    <t xml:space="preserve">Comptroller – Fiscal (902) EXHIBIT C-2 Combining Statement of Revenues, Expenditures, and Changes in Fund Balances –
Permanent Funds. For the Fiscal Year Ended August 31, 2025 </t>
  </si>
  <si>
    <t>Amount</t>
  </si>
  <si>
    <t>Comptroller – Fiscal (902) EXHIBIT I-1 Combining Statement of Fiduciary Net Position –Private-Purpose Trust 
Funds August 31, 2025</t>
  </si>
  <si>
    <t xml:space="preserve">Comptroller – Fiscal (902) EXHIBIT I-2 Combining Statement of Changes in Fiduciary Net Position –Private-Purpose Trust Funds For the 
Fiscal Year Ended August 31, 2025 </t>
  </si>
  <si>
    <t>Pass-Through From State Agy.Or Univ.Amount</t>
  </si>
  <si>
    <t>Pass-Through From Non-State Entities Amount</t>
  </si>
  <si>
    <t>Pass-Through From State Agy. Or Univ.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</si>
</sst>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8" formatCode="&quot;$&quot;#,##0.00_);[Red]\(&quot;$&quot;#,##0.00\)"/>
    <numFmt numFmtId="44" formatCode="_(&quot;$&quot;* #,##0.00_);_(&quot;$&quot;* \(#,##0.00\);_(&quot;$&quot;* &quot;-&quot;??_);_(@_)"/>
    <numFmt numFmtId="43" formatCode="_(* #,##0.00_);_(* \(#,##0.00\);_(* &quot;-&quot;??_);_(@_)"/>
    <numFmt numFmtId="164" formatCode="* #,##0.00;* \(#,##0.00\);* &quot;—&quot;;_(@_)"/>
    <numFmt numFmtId="165" formatCode="&quot;$&quot;* #,##0.00_);&quot;$&quot;* \(#,##0.00\);&quot;$&quot;* &quot;—&quot;_);_(@_)"/>
    <numFmt numFmtId="166" formatCode="#0;&quot;-&quot;#0;#0;_(@_)"/>
    <numFmt numFmtId="167" formatCode="* #,##0.00;* \(#,##0.00\);* #,##0.00;_(@_)"/>
    <numFmt numFmtId="168" formatCode="#0.#######################;&quot;-&quot;#0.#######################;#0.#######################;_(@_)"/>
    <numFmt numFmtId="169" formatCode="* #,##0.00;* \(#,##0.00\);* &quot;&quot;;_(@_)"/>
    <numFmt numFmtId="170" formatCode="&quot;$&quot;#,##\ \ \ \ \ \ \ \ \ \ \ \ \ \ \ \ \ \ \ \ \ \ \ \ \ \ \ 0.00"/>
    <numFmt numFmtId="171" formatCode="&quot;$&quot;* #,##0.00_);&quot;$&quot;* \(#,##0.00\);&quot;$&quot;* #,##0.00_);_(@_)"/>
    <numFmt numFmtId="172" formatCode="#,##0.00;\(#,##0.00\);#,##0.00;_(@_)"/>
    <numFmt numFmtId="173" formatCode="&quot;$&quot;* #,##0.00_);&quot;$&quot;* \(#,##0.00\);&quot;$&quot;* &quot;&quot;_);_(@_)"/>
    <numFmt numFmtId="174" formatCode="&quot;&quot;* #,##0.00_);&quot;&quot;* \(#,##0.00\);&quot;&quot;* #,##0.00_);_(@_)"/>
    <numFmt numFmtId="175" formatCode="#,##0.00;&quot;-&quot;#,##0.00;#,##0.00;_(@_)"/>
    <numFmt numFmtId="176" formatCode="&quot;$&quot;\ \ \ \ \ \ \ \ \ \ \ \ \ \ \ \ \ #,##0.00_);[Red]\(&quot;$&quot;#,##0.00\)"/>
    <numFmt numFmtId="177" formatCode="&quot;$&quot;#,##0.00;&quot;-&quot;&quot;$&quot;#,##0.00;&quot;$&quot;#,##0.00;_(@_)"/>
    <numFmt numFmtId="178" formatCode="&quot;&quot;* #,##0.00_);&quot;&quot;* \(#,##0.00\);&quot;&quot;* &quot;&quot;_);_(@_)"/>
  </numFmts>
  <fonts count="20"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10"/>
      <name val="Arial"/>
      <family val="2"/>
    </font>
    <font>
      <sz val="10"/>
      <color rgb="FF000000"/>
      <name val="Arial"/>
      <family val="2"/>
    </font>
    <font>
      <sz val="12"/>
      <name val="Arial"/>
      <family val="2"/>
    </font>
    <font>
      <u/>
      <sz val="10"/>
      <color theme="10"/>
      <name val="Arial"/>
      <family val="2"/>
    </font>
    <font>
      <b/>
      <sz val="14"/>
      <name val="Arial"/>
      <family val="2"/>
    </font>
    <font>
      <u/>
      <sz val="12"/>
      <color theme="10"/>
      <name val="Arial"/>
      <family val="2"/>
    </font>
    <font>
      <b/>
      <sz val="14"/>
      <color rgb="FF000000"/>
      <name val="Arial"/>
      <family val="2"/>
    </font>
    <font>
      <vertAlign val="superscript"/>
      <sz val="12"/>
      <color rgb="FF000000"/>
      <name val="Arial"/>
      <family val="2"/>
    </font>
    <font>
      <u/>
      <sz val="12"/>
      <color rgb="FF0000FF"/>
      <name val="Arial"/>
      <family val="2"/>
    </font>
    <font>
      <sz val="12"/>
      <color rgb="FF0000FF"/>
      <name val="Arial"/>
      <family val="2"/>
    </font>
    <font>
      <b/>
      <sz val="12"/>
      <color rgb="FF000000"/>
      <name val="Arial"/>
      <family val="2"/>
    </font>
    <font>
      <b/>
      <sz val="12"/>
      <name val="Arial"/>
      <family val="2"/>
    </font>
    <font>
      <sz val="12"/>
      <color theme="0"/>
      <name val="Arial"/>
      <family val="2"/>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D9D9D9"/>
        <bgColor indexed="64"/>
      </patternFill>
    </fill>
  </fills>
  <borders count="31">
    <border>
      <left/>
      <right/>
      <top/>
      <bottom/>
      <diagonal/>
    </border>
    <border>
      <left/>
      <right/>
      <top style="double">
        <color rgb="FF000000"/>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bottom style="double">
        <color rgb="FF000000"/>
      </bottom>
      <diagonal/>
    </border>
    <border>
      <left/>
      <right/>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
      <left/>
      <right/>
      <top/>
      <bottom style="double">
        <color indexed="64"/>
      </bottom>
      <diagonal/>
    </border>
    <border>
      <left/>
      <right/>
      <top style="thin">
        <color indexed="64"/>
      </top>
      <bottom/>
      <diagonal/>
    </border>
    <border>
      <left/>
      <right/>
      <top style="thin">
        <color rgb="FF000000"/>
      </top>
      <bottom style="double">
        <color indexed="64"/>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medium">
        <color rgb="FF000000"/>
      </left>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diagonal/>
    </border>
    <border>
      <left/>
      <right style="thin">
        <color indexed="64"/>
      </right>
      <top/>
      <bottom/>
      <diagonal/>
    </border>
    <border>
      <left/>
      <right style="thin">
        <color indexed="64"/>
      </right>
      <top/>
      <bottom style="thin">
        <color rgb="FF000000"/>
      </bottom>
      <diagonal/>
    </border>
    <border>
      <left/>
      <right style="thin">
        <color indexed="64"/>
      </right>
      <top style="thin">
        <color rgb="FF000000"/>
      </top>
      <bottom style="double">
        <color rgb="FF000000"/>
      </bottom>
      <diagonal/>
    </border>
    <border>
      <left style="thin">
        <color indexed="64"/>
      </left>
      <right/>
      <top/>
      <bottom style="thin">
        <color rgb="FF000000"/>
      </bottom>
      <diagonal/>
    </border>
    <border>
      <left/>
      <right/>
      <top style="thin">
        <color rgb="FF000000"/>
      </top>
      <bottom style="thin">
        <color indexed="64"/>
      </bottom>
      <diagonal/>
    </border>
    <border>
      <left/>
      <right style="medium">
        <color rgb="FF000000"/>
      </right>
      <top/>
      <bottom style="medium">
        <color indexed="64"/>
      </bottom>
      <diagonal/>
    </border>
    <border>
      <left/>
      <right/>
      <top/>
      <bottom style="medium">
        <color indexed="64"/>
      </bottom>
      <diagonal/>
    </border>
  </borders>
  <cellStyleXfs count="12">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6" fillId="0" borderId="0" applyFont="0" applyFill="0" applyBorder="0" applyAlignment="0" applyProtection="0"/>
    <xf numFmtId="44" fontId="6" fillId="0" borderId="0" applyFont="0" applyFill="0" applyBorder="0" applyAlignment="0" applyProtection="0"/>
    <xf numFmtId="0" fontId="7" fillId="0" borderId="0"/>
    <xf numFmtId="0" fontId="8" fillId="0" borderId="0" applyBorder="0">
      <alignment wrapText="1"/>
    </xf>
    <xf numFmtId="44" fontId="7" fillId="0" borderId="0" applyFont="0" applyFill="0" applyBorder="0" applyAlignment="0" applyProtection="0"/>
    <xf numFmtId="0" fontId="10" fillId="0" borderId="0" applyNumberFormat="0" applyFill="0" applyBorder="0" applyAlignment="0" applyProtection="0"/>
  </cellStyleXfs>
  <cellXfs count="326">
    <xf numFmtId="0" fontId="0" fillId="0" borderId="0" xfId="0"/>
    <xf numFmtId="2" fontId="9" fillId="0" borderId="9" xfId="0" applyNumberFormat="1" applyFont="1" applyBorder="1"/>
    <xf numFmtId="0" fontId="9" fillId="0" borderId="0" xfId="0" applyFont="1"/>
    <xf numFmtId="2" fontId="9" fillId="2" borderId="9" xfId="0" applyNumberFormat="1" applyFont="1" applyFill="1" applyBorder="1"/>
    <xf numFmtId="0" fontId="9" fillId="0" borderId="0" xfId="8" applyFont="1"/>
    <xf numFmtId="2" fontId="9" fillId="0" borderId="0" xfId="0" applyNumberFormat="1" applyFont="1"/>
    <xf numFmtId="170" fontId="9" fillId="0" borderId="10" xfId="7" applyNumberFormat="1" applyFont="1" applyFill="1" applyBorder="1"/>
    <xf numFmtId="8" fontId="9" fillId="0" borderId="0" xfId="0" applyNumberFormat="1" applyFont="1"/>
    <xf numFmtId="2" fontId="9" fillId="0" borderId="7" xfId="0" applyNumberFormat="1" applyFont="1" applyBorder="1"/>
    <xf numFmtId="43" fontId="9" fillId="0" borderId="9" xfId="6" applyFont="1" applyFill="1" applyBorder="1"/>
    <xf numFmtId="43" fontId="9" fillId="0" borderId="7" xfId="6" applyFont="1" applyFill="1" applyBorder="1"/>
    <xf numFmtId="2" fontId="9" fillId="2" borderId="0" xfId="0" applyNumberFormat="1" applyFont="1" applyFill="1"/>
    <xf numFmtId="2" fontId="9" fillId="0" borderId="9" xfId="8" applyNumberFormat="1" applyFont="1" applyBorder="1"/>
    <xf numFmtId="170" fontId="9" fillId="0" borderId="10" xfId="10" applyNumberFormat="1" applyFont="1" applyFill="1" applyBorder="1"/>
    <xf numFmtId="2" fontId="9" fillId="0" borderId="7" xfId="8" applyNumberFormat="1" applyFont="1" applyBorder="1"/>
    <xf numFmtId="0" fontId="2" fillId="0" borderId="0" xfId="1" applyFont="1">
      <alignment wrapText="1"/>
    </xf>
    <xf numFmtId="0" fontId="2" fillId="0" borderId="0" xfId="9" applyFont="1">
      <alignment wrapText="1"/>
    </xf>
    <xf numFmtId="0" fontId="11" fillId="0" borderId="0" xfId="0" applyFont="1"/>
    <xf numFmtId="2" fontId="2" fillId="0" borderId="0" xfId="0" applyNumberFormat="1" applyFont="1" applyAlignment="1">
      <alignment wrapText="1"/>
    </xf>
    <xf numFmtId="165" fontId="2" fillId="0" borderId="0" xfId="0" applyNumberFormat="1" applyFont="1" applyAlignment="1">
      <alignment wrapText="1"/>
    </xf>
    <xf numFmtId="164" fontId="2" fillId="2" borderId="0" xfId="0" applyNumberFormat="1" applyFont="1" applyFill="1" applyAlignment="1">
      <alignment wrapText="1"/>
    </xf>
    <xf numFmtId="164" fontId="2" fillId="0" borderId="0" xfId="0" applyNumberFormat="1" applyFont="1" applyAlignment="1">
      <alignment wrapText="1"/>
    </xf>
    <xf numFmtId="164" fontId="2" fillId="2" borderId="9" xfId="0" applyNumberFormat="1" applyFont="1" applyFill="1" applyBorder="1" applyAlignment="1">
      <alignment wrapText="1"/>
    </xf>
    <xf numFmtId="164" fontId="2" fillId="0" borderId="9" xfId="0" applyNumberFormat="1" applyFont="1" applyBorder="1" applyAlignment="1">
      <alignment wrapText="1"/>
    </xf>
    <xf numFmtId="0" fontId="2" fillId="0" borderId="0" xfId="0" applyFont="1" applyAlignment="1">
      <alignment wrapText="1" indent="3"/>
    </xf>
    <xf numFmtId="43" fontId="2" fillId="0" borderId="9" xfId="7" applyNumberFormat="1" applyFont="1" applyFill="1" applyBorder="1" applyAlignment="1">
      <alignment wrapText="1"/>
    </xf>
    <xf numFmtId="44" fontId="2" fillId="2" borderId="8" xfId="0" applyNumberFormat="1" applyFont="1" applyFill="1" applyBorder="1" applyAlignment="1">
      <alignment wrapText="1"/>
    </xf>
    <xf numFmtId="44" fontId="2" fillId="0" borderId="8" xfId="0" applyNumberFormat="1" applyFont="1" applyBorder="1" applyAlignment="1">
      <alignment wrapText="1"/>
    </xf>
    <xf numFmtId="44" fontId="2" fillId="0" borderId="0" xfId="7" applyFont="1" applyFill="1" applyAlignment="1">
      <alignment wrapText="1"/>
    </xf>
    <xf numFmtId="0" fontId="2" fillId="0" borderId="0" xfId="0" applyFont="1" applyAlignment="1">
      <alignment wrapText="1" indent="4"/>
    </xf>
    <xf numFmtId="44" fontId="2" fillId="2" borderId="10" xfId="7" applyFont="1" applyFill="1" applyBorder="1" applyAlignment="1">
      <alignment wrapText="1"/>
    </xf>
    <xf numFmtId="44" fontId="2" fillId="0" borderId="10" xfId="7" applyFont="1" applyFill="1" applyBorder="1" applyAlignment="1">
      <alignment wrapText="1"/>
    </xf>
    <xf numFmtId="166" fontId="2" fillId="0" borderId="0" xfId="0" applyNumberFormat="1" applyFont="1" applyAlignment="1">
      <alignment wrapText="1"/>
    </xf>
    <xf numFmtId="0" fontId="2" fillId="0" borderId="0" xfId="0" applyFont="1" applyAlignment="1">
      <alignment horizontal="center" wrapText="1"/>
    </xf>
    <xf numFmtId="0" fontId="2" fillId="0" borderId="2" xfId="0" applyFont="1" applyBorder="1" applyAlignment="1">
      <alignment horizontal="center" wrapText="1"/>
    </xf>
    <xf numFmtId="0" fontId="2" fillId="0" borderId="0" xfId="0" applyFont="1" applyAlignment="1">
      <alignment wrapText="1" indent="1"/>
    </xf>
    <xf numFmtId="164" fontId="2" fillId="0" borderId="2" xfId="0" applyNumberFormat="1" applyFont="1" applyBorder="1" applyAlignment="1">
      <alignment wrapText="1"/>
    </xf>
    <xf numFmtId="164" fontId="2" fillId="0" borderId="4" xfId="0" applyNumberFormat="1" applyFont="1" applyBorder="1" applyAlignment="1">
      <alignment wrapText="1"/>
    </xf>
    <xf numFmtId="0" fontId="2" fillId="0" borderId="0" xfId="0" applyFont="1" applyAlignment="1">
      <alignment wrapText="1" indent="2"/>
    </xf>
    <xf numFmtId="0" fontId="2" fillId="0" borderId="0" xfId="0" applyFont="1" applyAlignment="1">
      <alignment horizontal="left" wrapText="1" indent="2"/>
    </xf>
    <xf numFmtId="0" fontId="2" fillId="0" borderId="0" xfId="1" applyFont="1" applyBorder="1">
      <alignment wrapText="1"/>
    </xf>
    <xf numFmtId="164" fontId="2" fillId="0" borderId="7" xfId="0" applyNumberFormat="1" applyFont="1" applyBorder="1" applyAlignment="1">
      <alignment wrapText="1"/>
    </xf>
    <xf numFmtId="164" fontId="2" fillId="2" borderId="7" xfId="0" applyNumberFormat="1" applyFont="1" applyFill="1" applyBorder="1" applyAlignment="1">
      <alignment wrapText="1"/>
    </xf>
    <xf numFmtId="43" fontId="2" fillId="0" borderId="7" xfId="6" applyFont="1" applyFill="1" applyBorder="1" applyAlignment="1">
      <alignment wrapText="1"/>
    </xf>
    <xf numFmtId="14" fontId="2" fillId="0" borderId="0" xfId="0" applyNumberFormat="1" applyFont="1" applyAlignment="1">
      <alignment horizontal="left" wrapText="1"/>
    </xf>
    <xf numFmtId="43" fontId="2" fillId="0" borderId="2" xfId="0" applyNumberFormat="1" applyFont="1" applyBorder="1" applyAlignment="1">
      <alignment wrapText="1"/>
    </xf>
    <xf numFmtId="43" fontId="2" fillId="0" borderId="5" xfId="6" applyFont="1" applyFill="1" applyBorder="1" applyAlignment="1">
      <alignment wrapText="1"/>
    </xf>
    <xf numFmtId="43" fontId="2" fillId="0" borderId="2" xfId="6" applyFont="1" applyFill="1" applyBorder="1" applyAlignment="1">
      <alignment wrapText="1"/>
    </xf>
    <xf numFmtId="165" fontId="2" fillId="0" borderId="5" xfId="0" applyNumberFormat="1" applyFont="1" applyBorder="1" applyAlignment="1">
      <alignment wrapText="1"/>
    </xf>
    <xf numFmtId="164" fontId="2" fillId="0" borderId="1" xfId="0" applyNumberFormat="1" applyFont="1" applyBorder="1" applyAlignment="1">
      <alignment wrapText="1"/>
    </xf>
    <xf numFmtId="165" fontId="2" fillId="0" borderId="2" xfId="0" applyNumberFormat="1" applyFont="1" applyBorder="1" applyAlignment="1">
      <alignment wrapText="1"/>
    </xf>
    <xf numFmtId="44" fontId="2" fillId="0" borderId="5" xfId="7" applyFont="1" applyFill="1" applyBorder="1" applyAlignment="1">
      <alignment wrapText="1"/>
    </xf>
    <xf numFmtId="0" fontId="11" fillId="0" borderId="0" xfId="8" applyFont="1"/>
    <xf numFmtId="0" fontId="2" fillId="0" borderId="0" xfId="8" applyFont="1" applyAlignment="1">
      <alignment horizontal="left" wrapText="1"/>
    </xf>
    <xf numFmtId="0" fontId="2" fillId="0" borderId="13" xfId="8" applyFont="1" applyBorder="1" applyAlignment="1">
      <alignment wrapText="1" indent="1"/>
    </xf>
    <xf numFmtId="165" fontId="2" fillId="0" borderId="0" xfId="8" applyNumberFormat="1" applyFont="1" applyAlignment="1">
      <alignment wrapText="1"/>
    </xf>
    <xf numFmtId="2" fontId="2" fillId="0" borderId="0" xfId="8" applyNumberFormat="1" applyFont="1" applyAlignment="1">
      <alignment wrapText="1"/>
    </xf>
    <xf numFmtId="0" fontId="2" fillId="0" borderId="13" xfId="8" applyFont="1" applyBorder="1" applyAlignment="1">
      <alignment wrapText="1" indent="2"/>
    </xf>
    <xf numFmtId="172" fontId="2" fillId="0" borderId="2" xfId="8" applyNumberFormat="1" applyFont="1" applyBorder="1" applyAlignment="1">
      <alignment wrapText="1"/>
    </xf>
    <xf numFmtId="167" fontId="2" fillId="0" borderId="4" xfId="8" applyNumberFormat="1" applyFont="1" applyBorder="1" applyAlignment="1">
      <alignment wrapText="1"/>
    </xf>
    <xf numFmtId="164" fontId="2" fillId="0" borderId="3" xfId="8" applyNumberFormat="1" applyFont="1" applyBorder="1" applyAlignment="1">
      <alignment wrapText="1"/>
    </xf>
    <xf numFmtId="164" fontId="2" fillId="0" borderId="2" xfId="8" applyNumberFormat="1" applyFont="1" applyBorder="1" applyAlignment="1">
      <alignment wrapText="1"/>
    </xf>
    <xf numFmtId="0" fontId="2" fillId="0" borderId="13" xfId="8" applyFont="1" applyBorder="1" applyAlignment="1">
      <alignment wrapText="1"/>
    </xf>
    <xf numFmtId="171" fontId="2" fillId="0" borderId="5" xfId="8" applyNumberFormat="1" applyFont="1" applyBorder="1" applyAlignment="1">
      <alignment wrapText="1"/>
    </xf>
    <xf numFmtId="0" fontId="2" fillId="0" borderId="2" xfId="8" applyFont="1" applyBorder="1" applyAlignment="1">
      <alignment horizontal="center" wrapText="1"/>
    </xf>
    <xf numFmtId="0" fontId="2" fillId="0" borderId="3" xfId="8" applyFont="1" applyBorder="1" applyAlignment="1">
      <alignment wrapText="1"/>
    </xf>
    <xf numFmtId="165" fontId="2" fillId="0" borderId="4" xfId="8" applyNumberFormat="1" applyFont="1" applyBorder="1" applyAlignment="1">
      <alignment wrapText="1"/>
    </xf>
    <xf numFmtId="0" fontId="2" fillId="0" borderId="0" xfId="8" applyFont="1" applyAlignment="1">
      <alignment wrapText="1"/>
    </xf>
    <xf numFmtId="165" fontId="2" fillId="0" borderId="5" xfId="8" applyNumberFormat="1" applyFont="1" applyBorder="1" applyAlignment="1">
      <alignment wrapText="1"/>
    </xf>
    <xf numFmtId="164" fontId="2" fillId="0" borderId="0" xfId="8" applyNumberFormat="1" applyFont="1" applyAlignment="1">
      <alignment wrapText="1"/>
    </xf>
    <xf numFmtId="2" fontId="2" fillId="0" borderId="7" xfId="8" applyNumberFormat="1" applyFont="1" applyBorder="1" applyAlignment="1">
      <alignment wrapText="1"/>
    </xf>
    <xf numFmtId="174" fontId="2" fillId="0" borderId="4" xfId="8" applyNumberFormat="1" applyFont="1" applyBorder="1" applyAlignment="1">
      <alignment wrapText="1"/>
    </xf>
    <xf numFmtId="164" fontId="2" fillId="0" borderId="4" xfId="8" applyNumberFormat="1" applyFont="1" applyBorder="1" applyAlignment="1">
      <alignment wrapText="1"/>
    </xf>
    <xf numFmtId="169" fontId="2" fillId="0" borderId="2" xfId="8" applyNumberFormat="1" applyFont="1" applyBorder="1" applyAlignment="1">
      <alignment wrapText="1"/>
    </xf>
    <xf numFmtId="0" fontId="2" fillId="0" borderId="0" xfId="8" applyFont="1" applyAlignment="1">
      <alignment horizontal="center" wrapText="1"/>
    </xf>
    <xf numFmtId="173" fontId="2" fillId="0" borderId="5" xfId="8" applyNumberFormat="1" applyFont="1" applyBorder="1" applyAlignment="1">
      <alignment wrapText="1"/>
    </xf>
    <xf numFmtId="0" fontId="2" fillId="0" borderId="3" xfId="8" applyFont="1" applyBorder="1" applyAlignment="1">
      <alignment horizontal="center" wrapText="1"/>
    </xf>
    <xf numFmtId="0" fontId="2" fillId="0" borderId="13" xfId="8" quotePrefix="1" applyFont="1" applyBorder="1" applyAlignment="1">
      <alignment horizontal="center" wrapText="1"/>
    </xf>
    <xf numFmtId="0" fontId="2" fillId="0" borderId="0" xfId="8" quotePrefix="1" applyFont="1" applyAlignment="1">
      <alignment horizontal="center" wrapText="1"/>
    </xf>
    <xf numFmtId="169" fontId="2" fillId="0" borderId="0" xfId="8" applyNumberFormat="1" applyFont="1" applyAlignment="1">
      <alignment wrapText="1"/>
    </xf>
    <xf numFmtId="2" fontId="2" fillId="0" borderId="2" xfId="8" applyNumberFormat="1" applyFont="1" applyBorder="1" applyAlignment="1">
      <alignment wrapText="1"/>
    </xf>
    <xf numFmtId="166" fontId="2" fillId="0" borderId="13" xfId="8" applyNumberFormat="1" applyFont="1" applyBorder="1" applyAlignment="1">
      <alignment horizontal="center" wrapText="1"/>
    </xf>
    <xf numFmtId="2" fontId="2" fillId="0" borderId="5" xfId="8" applyNumberFormat="1" applyFont="1" applyBorder="1" applyAlignment="1">
      <alignment wrapText="1"/>
    </xf>
    <xf numFmtId="165" fontId="2" fillId="0" borderId="2" xfId="8" applyNumberFormat="1" applyFont="1" applyBorder="1" applyAlignment="1">
      <alignment wrapText="1"/>
    </xf>
    <xf numFmtId="2" fontId="2" fillId="0" borderId="0" xfId="8" applyNumberFormat="1" applyFont="1" applyAlignment="1">
      <alignment horizontal="right" wrapText="1"/>
    </xf>
    <xf numFmtId="0" fontId="2" fillId="0" borderId="2" xfId="8" applyFont="1" applyBorder="1" applyAlignment="1">
      <alignment wrapText="1"/>
    </xf>
    <xf numFmtId="0" fontId="13" fillId="0" borderId="13" xfId="8" applyFont="1" applyBorder="1" applyAlignment="1">
      <alignment wrapText="1"/>
    </xf>
    <xf numFmtId="173" fontId="2" fillId="0" borderId="2" xfId="8" applyNumberFormat="1" applyFont="1" applyBorder="1" applyAlignment="1">
      <alignment wrapText="1"/>
    </xf>
    <xf numFmtId="0" fontId="2" fillId="0" borderId="18" xfId="8" applyFont="1" applyBorder="1" applyAlignment="1">
      <alignment wrapText="1"/>
    </xf>
    <xf numFmtId="0" fontId="13" fillId="0" borderId="18" xfId="8" applyFont="1" applyBorder="1" applyAlignment="1">
      <alignment wrapText="1"/>
    </xf>
    <xf numFmtId="164" fontId="2" fillId="0" borderId="19" xfId="8" applyNumberFormat="1" applyFont="1" applyBorder="1" applyAlignment="1">
      <alignment wrapText="1"/>
    </xf>
    <xf numFmtId="2" fontId="2" fillId="0" borderId="19" xfId="8" applyNumberFormat="1" applyFont="1" applyBorder="1" applyAlignment="1">
      <alignment wrapText="1"/>
    </xf>
    <xf numFmtId="0" fontId="2" fillId="0" borderId="18" xfId="8" applyFont="1" applyBorder="1" applyAlignment="1">
      <alignment wrapText="1" indent="1"/>
    </xf>
    <xf numFmtId="166" fontId="2" fillId="0" borderId="20" xfId="8" applyNumberFormat="1" applyFont="1" applyBorder="1" applyAlignment="1">
      <alignment vertical="top" wrapText="1"/>
    </xf>
    <xf numFmtId="0" fontId="2" fillId="0" borderId="20" xfId="8" applyFont="1" applyBorder="1" applyAlignment="1">
      <alignment horizontal="right" vertical="top" wrapText="1"/>
    </xf>
    <xf numFmtId="165" fontId="2" fillId="0" borderId="20" xfId="8" applyNumberFormat="1" applyFont="1" applyBorder="1" applyAlignment="1">
      <alignment vertical="top" wrapText="1"/>
    </xf>
    <xf numFmtId="0" fontId="2" fillId="0" borderId="23" xfId="8" applyFont="1" applyBorder="1" applyAlignment="1">
      <alignment wrapText="1"/>
    </xf>
    <xf numFmtId="165" fontId="2" fillId="0" borderId="24" xfId="8" applyNumberFormat="1" applyFont="1" applyBorder="1" applyAlignment="1">
      <alignment wrapText="1"/>
    </xf>
    <xf numFmtId="164" fontId="2" fillId="0" borderId="24" xfId="8" applyNumberFormat="1" applyFont="1" applyBorder="1" applyAlignment="1">
      <alignment wrapText="1"/>
    </xf>
    <xf numFmtId="169" fontId="2" fillId="0" borderId="24" xfId="8" applyNumberFormat="1" applyFont="1" applyBorder="1" applyAlignment="1">
      <alignment wrapText="1"/>
    </xf>
    <xf numFmtId="164" fontId="2" fillId="0" borderId="25" xfId="8" applyNumberFormat="1" applyFont="1" applyBorder="1" applyAlignment="1">
      <alignment wrapText="1"/>
    </xf>
    <xf numFmtId="165" fontId="2" fillId="0" borderId="26" xfId="8" applyNumberFormat="1" applyFont="1" applyBorder="1" applyAlignment="1">
      <alignment wrapText="1"/>
    </xf>
    <xf numFmtId="2" fontId="2" fillId="0" borderId="24" xfId="8" applyNumberFormat="1" applyFont="1" applyBorder="1" applyAlignment="1">
      <alignment wrapText="1"/>
    </xf>
    <xf numFmtId="165" fontId="2" fillId="0" borderId="25" xfId="8" applyNumberFormat="1" applyFont="1" applyBorder="1" applyAlignment="1">
      <alignment wrapText="1"/>
    </xf>
    <xf numFmtId="0" fontId="2" fillId="0" borderId="3" xfId="8" quotePrefix="1" applyFont="1" applyBorder="1" applyAlignment="1">
      <alignment horizontal="center" wrapText="1"/>
    </xf>
    <xf numFmtId="0" fontId="2" fillId="0" borderId="3" xfId="8" applyFont="1" applyBorder="1" applyAlignment="1">
      <alignment vertical="top" wrapText="1"/>
    </xf>
    <xf numFmtId="0" fontId="2" fillId="0" borderId="0" xfId="8" applyFont="1" applyAlignment="1">
      <alignment vertical="top" wrapText="1"/>
    </xf>
    <xf numFmtId="166" fontId="2" fillId="0" borderId="0" xfId="8" applyNumberFormat="1" applyFont="1" applyAlignment="1">
      <alignment horizontal="center" wrapText="1"/>
    </xf>
    <xf numFmtId="166" fontId="2" fillId="0" borderId="2" xfId="8" applyNumberFormat="1" applyFont="1" applyBorder="1" applyAlignment="1">
      <alignment horizontal="center" wrapText="1"/>
    </xf>
    <xf numFmtId="165" fontId="2" fillId="2" borderId="0" xfId="0" applyNumberFormat="1" applyFont="1" applyFill="1" applyAlignment="1">
      <alignment wrapText="1"/>
    </xf>
    <xf numFmtId="164" fontId="2" fillId="2" borderId="4" xfId="0" applyNumberFormat="1" applyFont="1" applyFill="1" applyBorder="1" applyAlignment="1">
      <alignment wrapText="1"/>
    </xf>
    <xf numFmtId="44" fontId="2" fillId="2" borderId="6" xfId="7" applyFont="1" applyFill="1" applyBorder="1" applyAlignment="1">
      <alignment wrapText="1"/>
    </xf>
    <xf numFmtId="164" fontId="2" fillId="2" borderId="2" xfId="0" applyNumberFormat="1" applyFont="1" applyFill="1" applyBorder="1" applyAlignment="1">
      <alignment wrapText="1"/>
    </xf>
    <xf numFmtId="166" fontId="2" fillId="0" borderId="0" xfId="0" applyNumberFormat="1" applyFont="1" applyAlignment="1">
      <alignment wrapText="1" indent="1"/>
    </xf>
    <xf numFmtId="0" fontId="2" fillId="0" borderId="2" xfId="0" applyFont="1" applyBorder="1" applyAlignment="1">
      <alignment wrapText="1"/>
    </xf>
    <xf numFmtId="0" fontId="13" fillId="0" borderId="0" xfId="1" applyFont="1">
      <alignment wrapText="1"/>
    </xf>
    <xf numFmtId="0" fontId="2" fillId="0" borderId="3" xfId="0" applyFont="1" applyBorder="1" applyAlignment="1">
      <alignment wrapText="1"/>
    </xf>
    <xf numFmtId="164" fontId="2" fillId="0" borderId="3" xfId="0" applyNumberFormat="1" applyFont="1" applyBorder="1" applyAlignment="1">
      <alignment wrapText="1"/>
    </xf>
    <xf numFmtId="44" fontId="2" fillId="0" borderId="6" xfId="7" applyFont="1" applyFill="1" applyBorder="1" applyAlignment="1">
      <alignment wrapText="1"/>
    </xf>
    <xf numFmtId="44" fontId="2" fillId="0" borderId="2" xfId="7" applyFont="1" applyFill="1" applyBorder="1" applyAlignment="1">
      <alignment wrapText="1"/>
    </xf>
    <xf numFmtId="164" fontId="2" fillId="0" borderId="4" xfId="0" applyNumberFormat="1" applyFont="1" applyBorder="1" applyAlignment="1">
      <alignment wrapText="1" indent="1"/>
    </xf>
    <xf numFmtId="164" fontId="2" fillId="0" borderId="3" xfId="0" applyNumberFormat="1" applyFont="1" applyBorder="1" applyAlignment="1">
      <alignment wrapText="1" indent="1"/>
    </xf>
    <xf numFmtId="164" fontId="2" fillId="0" borderId="0" xfId="0" applyNumberFormat="1" applyFont="1" applyAlignment="1">
      <alignment wrapText="1" indent="1"/>
    </xf>
    <xf numFmtId="164" fontId="2" fillId="0" borderId="2" xfId="0" applyNumberFormat="1" applyFont="1" applyBorder="1" applyAlignment="1">
      <alignment wrapText="1" indent="1"/>
    </xf>
    <xf numFmtId="165" fontId="2" fillId="0" borderId="6" xfId="0" applyNumberFormat="1" applyFont="1" applyBorder="1" applyAlignment="1">
      <alignment wrapText="1" indent="1"/>
    </xf>
    <xf numFmtId="0" fontId="2" fillId="0" borderId="1" xfId="0" applyFont="1" applyBorder="1" applyAlignment="1">
      <alignment wrapText="1"/>
    </xf>
    <xf numFmtId="0" fontId="2" fillId="0" borderId="0" xfId="0" applyFont="1" applyAlignment="1">
      <alignment wrapText="1"/>
    </xf>
    <xf numFmtId="170" fontId="9" fillId="0" borderId="0" xfId="7" applyNumberFormat="1" applyFont="1" applyFill="1" applyBorder="1"/>
    <xf numFmtId="164" fontId="2" fillId="0" borderId="5" xfId="0" applyNumberFormat="1" applyFont="1" applyBorder="1" applyAlignment="1">
      <alignment wrapText="1"/>
    </xf>
    <xf numFmtId="166" fontId="2" fillId="0" borderId="0" xfId="0" applyNumberFormat="1" applyFont="1" applyAlignment="1">
      <alignment wrapText="1" indent="2"/>
    </xf>
    <xf numFmtId="43" fontId="2" fillId="2" borderId="7" xfId="0" applyNumberFormat="1" applyFont="1" applyFill="1" applyBorder="1" applyAlignment="1">
      <alignment wrapText="1"/>
    </xf>
    <xf numFmtId="43" fontId="2" fillId="0" borderId="7" xfId="0" applyNumberFormat="1" applyFont="1" applyBorder="1" applyAlignment="1">
      <alignment wrapText="1"/>
    </xf>
    <xf numFmtId="43" fontId="2" fillId="0" borderId="9" xfId="0" applyNumberFormat="1" applyFont="1" applyBorder="1" applyAlignment="1">
      <alignment wrapText="1"/>
    </xf>
    <xf numFmtId="165" fontId="2" fillId="0" borderId="6" xfId="0" applyNumberFormat="1" applyFont="1" applyBorder="1" applyAlignment="1">
      <alignment wrapText="1"/>
    </xf>
    <xf numFmtId="0" fontId="2" fillId="0" borderId="0" xfId="8" applyFont="1" applyAlignment="1">
      <alignment wrapText="1" indent="3"/>
    </xf>
    <xf numFmtId="0" fontId="2" fillId="0" borderId="0" xfId="8" applyFont="1" applyAlignment="1">
      <alignment wrapText="1" indent="2"/>
    </xf>
    <xf numFmtId="0" fontId="2" fillId="0" borderId="0" xfId="8" applyFont="1" applyAlignment="1">
      <alignment wrapText="1" indent="1"/>
    </xf>
    <xf numFmtId="44" fontId="2" fillId="0" borderId="6" xfId="10" applyFont="1" applyFill="1" applyBorder="1" applyAlignment="1">
      <alignment wrapText="1"/>
    </xf>
    <xf numFmtId="44" fontId="2" fillId="0" borderId="2" xfId="10" applyFont="1" applyFill="1" applyBorder="1" applyAlignment="1">
      <alignment wrapText="1"/>
    </xf>
    <xf numFmtId="164" fontId="2" fillId="0" borderId="4" xfId="8" applyNumberFormat="1" applyFont="1" applyBorder="1" applyAlignment="1">
      <alignment wrapText="1" indent="1"/>
    </xf>
    <xf numFmtId="164" fontId="2" fillId="0" borderId="2" xfId="8" applyNumberFormat="1" applyFont="1" applyBorder="1" applyAlignment="1">
      <alignment wrapText="1" indent="1"/>
    </xf>
    <xf numFmtId="164" fontId="2" fillId="0" borderId="0" xfId="8" applyNumberFormat="1" applyFont="1" applyAlignment="1">
      <alignment wrapText="1" indent="1"/>
    </xf>
    <xf numFmtId="165" fontId="2" fillId="0" borderId="6" xfId="8" applyNumberFormat="1" applyFont="1" applyBorder="1" applyAlignment="1">
      <alignment wrapText="1" indent="1"/>
    </xf>
    <xf numFmtId="0" fontId="13" fillId="0" borderId="0" xfId="9" applyFont="1">
      <alignment wrapText="1"/>
    </xf>
    <xf numFmtId="166" fontId="2" fillId="0" borderId="0" xfId="8" applyNumberFormat="1" applyFont="1" applyAlignment="1">
      <alignment wrapText="1"/>
    </xf>
    <xf numFmtId="165" fontId="2" fillId="0" borderId="6" xfId="8" applyNumberFormat="1" applyFont="1" applyBorder="1" applyAlignment="1">
      <alignment wrapText="1"/>
    </xf>
    <xf numFmtId="0" fontId="2" fillId="2" borderId="0" xfId="1" applyFont="1" applyFill="1">
      <alignment wrapText="1"/>
    </xf>
    <xf numFmtId="2" fontId="2" fillId="2" borderId="0" xfId="0" applyNumberFormat="1" applyFont="1" applyFill="1" applyAlignment="1">
      <alignment wrapText="1"/>
    </xf>
    <xf numFmtId="2" fontId="2" fillId="0" borderId="7" xfId="0" applyNumberFormat="1" applyFont="1" applyBorder="1" applyAlignment="1">
      <alignment wrapText="1"/>
    </xf>
    <xf numFmtId="44" fontId="2" fillId="0" borderId="12" xfId="7" applyFont="1" applyFill="1" applyBorder="1" applyAlignment="1">
      <alignment wrapText="1"/>
    </xf>
    <xf numFmtId="166" fontId="2" fillId="0" borderId="0" xfId="0" applyNumberFormat="1" applyFont="1" applyAlignment="1">
      <alignment wrapText="1" indent="3"/>
    </xf>
    <xf numFmtId="2" fontId="2" fillId="0" borderId="28" xfId="0" applyNumberFormat="1" applyFont="1" applyBorder="1" applyAlignment="1">
      <alignment wrapText="1"/>
    </xf>
    <xf numFmtId="164" fontId="2" fillId="0" borderId="28" xfId="8" applyNumberFormat="1" applyFont="1" applyBorder="1" applyAlignment="1">
      <alignment wrapText="1"/>
    </xf>
    <xf numFmtId="164" fontId="2" fillId="0" borderId="5" xfId="8" applyNumberFormat="1" applyFont="1" applyBorder="1" applyAlignment="1">
      <alignment wrapText="1"/>
    </xf>
    <xf numFmtId="168" fontId="2" fillId="0" borderId="0" xfId="8" applyNumberFormat="1" applyFont="1" applyAlignment="1">
      <alignment wrapText="1"/>
    </xf>
    <xf numFmtId="2" fontId="2" fillId="0" borderId="0" xfId="10" applyNumberFormat="1" applyFont="1" applyFill="1" applyAlignment="1">
      <alignment wrapText="1"/>
    </xf>
    <xf numFmtId="44" fontId="2" fillId="0" borderId="0" xfId="10" applyFont="1" applyFill="1" applyAlignment="1">
      <alignment wrapText="1"/>
    </xf>
    <xf numFmtId="176" fontId="2" fillId="0" borderId="6" xfId="10" applyNumberFormat="1" applyFont="1" applyFill="1" applyBorder="1" applyAlignment="1">
      <alignment wrapText="1"/>
    </xf>
    <xf numFmtId="164" fontId="2" fillId="0" borderId="6" xfId="8" applyNumberFormat="1" applyFont="1" applyBorder="1" applyAlignment="1">
      <alignment wrapText="1"/>
    </xf>
    <xf numFmtId="165" fontId="2" fillId="2" borderId="0" xfId="8" applyNumberFormat="1" applyFont="1" applyFill="1" applyAlignment="1">
      <alignment wrapText="1"/>
    </xf>
    <xf numFmtId="175" fontId="2" fillId="0" borderId="0" xfId="8" applyNumberFormat="1" applyFont="1" applyAlignment="1">
      <alignment wrapText="1"/>
    </xf>
    <xf numFmtId="2" fontId="2" fillId="0" borderId="0" xfId="9" applyNumberFormat="1" applyFont="1">
      <alignment wrapText="1"/>
    </xf>
    <xf numFmtId="172" fontId="2" fillId="0" borderId="0" xfId="8" applyNumberFormat="1" applyFont="1" applyAlignment="1">
      <alignment wrapText="1"/>
    </xf>
    <xf numFmtId="172" fontId="2" fillId="2" borderId="4" xfId="8" applyNumberFormat="1" applyFont="1" applyFill="1" applyBorder="1" applyAlignment="1">
      <alignment wrapText="1"/>
    </xf>
    <xf numFmtId="172" fontId="2" fillId="0" borderId="4" xfId="8" applyNumberFormat="1" applyFont="1" applyBorder="1" applyAlignment="1">
      <alignment wrapText="1"/>
    </xf>
    <xf numFmtId="172" fontId="2" fillId="2" borderId="5" xfId="8" applyNumberFormat="1" applyFont="1" applyFill="1" applyBorder="1" applyAlignment="1">
      <alignment wrapText="1"/>
    </xf>
    <xf numFmtId="172" fontId="2" fillId="0" borderId="5" xfId="8" applyNumberFormat="1" applyFont="1" applyBorder="1" applyAlignment="1">
      <alignment wrapText="1"/>
    </xf>
    <xf numFmtId="167" fontId="2" fillId="0" borderId="0" xfId="8" applyNumberFormat="1" applyFont="1" applyAlignment="1">
      <alignment wrapText="1"/>
    </xf>
    <xf numFmtId="175" fontId="2" fillId="0" borderId="4" xfId="8" applyNumberFormat="1" applyFont="1" applyBorder="1" applyAlignment="1">
      <alignment wrapText="1"/>
    </xf>
    <xf numFmtId="175" fontId="2" fillId="0" borderId="2" xfId="8" applyNumberFormat="1" applyFont="1" applyBorder="1" applyAlignment="1">
      <alignment wrapText="1"/>
    </xf>
    <xf numFmtId="175" fontId="2" fillId="2" borderId="2" xfId="8" applyNumberFormat="1" applyFont="1" applyFill="1" applyBorder="1" applyAlignment="1">
      <alignment wrapText="1"/>
    </xf>
    <xf numFmtId="175" fontId="2" fillId="2" borderId="4" xfId="8" applyNumberFormat="1" applyFont="1" applyFill="1" applyBorder="1" applyAlignment="1">
      <alignment wrapText="1"/>
    </xf>
    <xf numFmtId="165" fontId="2" fillId="2" borderId="6" xfId="8" applyNumberFormat="1" applyFont="1" applyFill="1" applyBorder="1" applyAlignment="1">
      <alignment wrapText="1"/>
    </xf>
    <xf numFmtId="172" fontId="2" fillId="2" borderId="2" xfId="8" applyNumberFormat="1" applyFont="1" applyFill="1" applyBorder="1" applyAlignment="1">
      <alignment wrapText="1"/>
    </xf>
    <xf numFmtId="44" fontId="2" fillId="2" borderId="5" xfId="10" applyFont="1" applyFill="1" applyBorder="1" applyAlignment="1">
      <alignment wrapText="1"/>
    </xf>
    <xf numFmtId="165" fontId="2" fillId="2" borderId="5" xfId="8" applyNumberFormat="1" applyFont="1" applyFill="1" applyBorder="1" applyAlignment="1">
      <alignment wrapText="1"/>
    </xf>
    <xf numFmtId="0" fontId="2" fillId="2" borderId="0" xfId="8" applyFont="1" applyFill="1" applyAlignment="1">
      <alignment wrapText="1"/>
    </xf>
    <xf numFmtId="0" fontId="2" fillId="0" borderId="0" xfId="8" applyFont="1" applyAlignment="1">
      <alignment wrapText="1" indent="5"/>
    </xf>
    <xf numFmtId="175" fontId="2" fillId="0" borderId="7" xfId="8" applyNumberFormat="1" applyFont="1" applyBorder="1" applyAlignment="1">
      <alignment wrapText="1"/>
    </xf>
    <xf numFmtId="164" fontId="2" fillId="2" borderId="0" xfId="8" applyNumberFormat="1" applyFont="1" applyFill="1" applyAlignment="1">
      <alignment wrapText="1"/>
    </xf>
    <xf numFmtId="164" fontId="2" fillId="2" borderId="4" xfId="8" applyNumberFormat="1" applyFont="1" applyFill="1" applyBorder="1" applyAlignment="1">
      <alignment wrapText="1"/>
    </xf>
    <xf numFmtId="164" fontId="2" fillId="0" borderId="7" xfId="8" applyNumberFormat="1" applyFont="1" applyBorder="1" applyAlignment="1">
      <alignment wrapText="1"/>
    </xf>
    <xf numFmtId="0" fontId="2" fillId="0" borderId="7" xfId="8" applyFont="1" applyBorder="1" applyAlignment="1">
      <alignment wrapText="1"/>
    </xf>
    <xf numFmtId="175" fontId="2" fillId="0" borderId="9" xfId="8" applyNumberFormat="1" applyFont="1" applyBorder="1" applyAlignment="1">
      <alignment wrapText="1"/>
    </xf>
    <xf numFmtId="164" fontId="2" fillId="0" borderId="9" xfId="8" applyNumberFormat="1" applyFont="1" applyBorder="1" applyAlignment="1">
      <alignment wrapText="1"/>
    </xf>
    <xf numFmtId="164" fontId="2" fillId="2" borderId="10" xfId="8" applyNumberFormat="1" applyFont="1" applyFill="1" applyBorder="1" applyAlignment="1">
      <alignment wrapText="1"/>
    </xf>
    <xf numFmtId="175" fontId="2" fillId="0" borderId="10" xfId="8" applyNumberFormat="1" applyFont="1" applyBorder="1" applyAlignment="1">
      <alignment wrapText="1"/>
    </xf>
    <xf numFmtId="164" fontId="2" fillId="0" borderId="10" xfId="8" applyNumberFormat="1" applyFont="1" applyBorder="1" applyAlignment="1">
      <alignment wrapText="1"/>
    </xf>
    <xf numFmtId="0" fontId="2" fillId="0" borderId="0" xfId="8" applyFont="1" applyAlignment="1">
      <alignment horizontal="right" wrapText="1"/>
    </xf>
    <xf numFmtId="165" fontId="2" fillId="0" borderId="3" xfId="8" applyNumberFormat="1" applyFont="1" applyBorder="1" applyAlignment="1">
      <alignment wrapText="1"/>
    </xf>
    <xf numFmtId="2" fontId="2" fillId="0" borderId="3" xfId="8" applyNumberFormat="1" applyFont="1" applyBorder="1" applyAlignment="1">
      <alignment horizontal="right" wrapText="1"/>
    </xf>
    <xf numFmtId="164" fontId="2" fillId="0" borderId="0" xfId="8" applyNumberFormat="1" applyFont="1" applyAlignment="1">
      <alignment horizontal="right" wrapText="1"/>
    </xf>
    <xf numFmtId="178" fontId="2" fillId="0" borderId="0" xfId="8" applyNumberFormat="1" applyFont="1" applyAlignment="1">
      <alignment wrapText="1"/>
    </xf>
    <xf numFmtId="169" fontId="2" fillId="0" borderId="2" xfId="0" applyNumberFormat="1" applyFont="1" applyBorder="1" applyAlignment="1">
      <alignment wrapText="1"/>
    </xf>
    <xf numFmtId="165" fontId="2" fillId="0" borderId="1" xfId="0" applyNumberFormat="1" applyFont="1" applyBorder="1" applyAlignment="1">
      <alignment wrapText="1"/>
    </xf>
    <xf numFmtId="166" fontId="13" fillId="0" borderId="0" xfId="0" applyNumberFormat="1" applyFont="1" applyAlignment="1">
      <alignment wrapText="1"/>
    </xf>
    <xf numFmtId="168" fontId="2" fillId="0" borderId="0" xfId="0" applyNumberFormat="1" applyFont="1" applyAlignment="1">
      <alignment wrapText="1"/>
    </xf>
    <xf numFmtId="0" fontId="15" fillId="0" borderId="0" xfId="11" applyFont="1"/>
    <xf numFmtId="0" fontId="16" fillId="0" borderId="0" xfId="0" applyFont="1"/>
    <xf numFmtId="0" fontId="16" fillId="0" borderId="13" xfId="8" applyFont="1" applyBorder="1" applyAlignment="1">
      <alignment wrapText="1"/>
    </xf>
    <xf numFmtId="0" fontId="16" fillId="0" borderId="0" xfId="8" applyFont="1"/>
    <xf numFmtId="0" fontId="16" fillId="0" borderId="14" xfId="8" applyFont="1" applyBorder="1" applyAlignment="1">
      <alignment wrapText="1"/>
    </xf>
    <xf numFmtId="166" fontId="16" fillId="0" borderId="0" xfId="0" applyNumberFormat="1" applyFont="1" applyAlignment="1">
      <alignment wrapText="1" indent="1"/>
    </xf>
    <xf numFmtId="0" fontId="16" fillId="0" borderId="3" xfId="0" applyFont="1" applyBorder="1" applyAlignment="1">
      <alignment wrapText="1"/>
    </xf>
    <xf numFmtId="166" fontId="16" fillId="0" borderId="0" xfId="0" applyNumberFormat="1" applyFont="1" applyAlignment="1">
      <alignment wrapText="1"/>
    </xf>
    <xf numFmtId="165" fontId="16" fillId="0" borderId="0" xfId="0" applyNumberFormat="1" applyFont="1" applyAlignment="1">
      <alignment wrapText="1"/>
    </xf>
    <xf numFmtId="0" fontId="16" fillId="0" borderId="0" xfId="1" applyFont="1" applyBorder="1">
      <alignment wrapText="1"/>
    </xf>
    <xf numFmtId="164" fontId="16" fillId="0" borderId="11" xfId="0" applyNumberFormat="1" applyFont="1" applyBorder="1" applyAlignment="1">
      <alignment wrapText="1"/>
    </xf>
    <xf numFmtId="0" fontId="16" fillId="0" borderId="0" xfId="9" applyFont="1">
      <alignment wrapText="1"/>
    </xf>
    <xf numFmtId="0" fontId="16" fillId="0" borderId="0" xfId="1" applyFont="1">
      <alignment wrapText="1"/>
    </xf>
    <xf numFmtId="165" fontId="16" fillId="0" borderId="5" xfId="0" applyNumberFormat="1" applyFont="1" applyBorder="1" applyAlignment="1">
      <alignment wrapText="1"/>
    </xf>
    <xf numFmtId="44" fontId="16" fillId="0" borderId="5" xfId="7" applyFont="1" applyFill="1" applyBorder="1" applyAlignment="1">
      <alignment wrapText="1"/>
    </xf>
    <xf numFmtId="0" fontId="16" fillId="0" borderId="0" xfId="0" applyFont="1" applyAlignment="1">
      <alignment wrapText="1" indent="1"/>
    </xf>
    <xf numFmtId="170" fontId="16" fillId="0" borderId="10" xfId="7" applyNumberFormat="1" applyFont="1" applyFill="1" applyBorder="1"/>
    <xf numFmtId="168" fontId="16" fillId="0" borderId="0" xfId="0" applyNumberFormat="1" applyFont="1" applyAlignment="1">
      <alignment wrapText="1"/>
    </xf>
    <xf numFmtId="38" fontId="9" fillId="4" borderId="0" xfId="0" applyNumberFormat="1" applyFont="1" applyFill="1"/>
    <xf numFmtId="0" fontId="2" fillId="4" borderId="2" xfId="0" applyFont="1" applyFill="1" applyBorder="1" applyAlignment="1">
      <alignment horizontal="center" wrapText="1"/>
    </xf>
    <xf numFmtId="0" fontId="9" fillId="4" borderId="0" xfId="0" applyFont="1" applyFill="1"/>
    <xf numFmtId="14" fontId="2" fillId="4" borderId="2" xfId="8" applyNumberFormat="1" applyFont="1" applyFill="1" applyBorder="1" applyAlignment="1">
      <alignment horizontal="center" wrapText="1"/>
    </xf>
    <xf numFmtId="0" fontId="2" fillId="4" borderId="2" xfId="8" applyFont="1" applyFill="1" applyBorder="1" applyAlignment="1">
      <alignment horizontal="center" wrapText="1"/>
    </xf>
    <xf numFmtId="0" fontId="2" fillId="4" borderId="13" xfId="8" applyFont="1" applyFill="1" applyBorder="1" applyAlignment="1">
      <alignment wrapText="1"/>
    </xf>
    <xf numFmtId="0" fontId="9" fillId="4" borderId="0" xfId="8" applyFont="1" applyFill="1"/>
    <xf numFmtId="0" fontId="2" fillId="4" borderId="2" xfId="0" applyFont="1" applyFill="1" applyBorder="1" applyAlignment="1">
      <alignment wrapText="1"/>
    </xf>
    <xf numFmtId="0" fontId="2" fillId="4" borderId="7" xfId="0" applyFont="1" applyFill="1" applyBorder="1" applyAlignment="1">
      <alignment horizontal="center" wrapText="1"/>
    </xf>
    <xf numFmtId="0" fontId="2" fillId="3" borderId="14" xfId="8" applyFont="1" applyFill="1" applyBorder="1" applyAlignment="1">
      <alignment wrapText="1"/>
    </xf>
    <xf numFmtId="0" fontId="2" fillId="3" borderId="4" xfId="8" applyFont="1" applyFill="1" applyBorder="1" applyAlignment="1">
      <alignment horizontal="center" wrapText="1"/>
    </xf>
    <xf numFmtId="0" fontId="2" fillId="3" borderId="13" xfId="8" applyFont="1" applyFill="1" applyBorder="1" applyAlignment="1">
      <alignment wrapText="1"/>
    </xf>
    <xf numFmtId="0" fontId="9" fillId="3" borderId="0" xfId="8" applyFont="1" applyFill="1"/>
    <xf numFmtId="0" fontId="2" fillId="3" borderId="14" xfId="8" applyFont="1" applyFill="1" applyBorder="1" applyAlignment="1">
      <alignment horizontal="center" wrapText="1"/>
    </xf>
    <xf numFmtId="0" fontId="2" fillId="3" borderId="2" xfId="8" applyFont="1" applyFill="1" applyBorder="1" applyAlignment="1">
      <alignment horizontal="center" wrapText="1"/>
    </xf>
    <xf numFmtId="0" fontId="2" fillId="3" borderId="2" xfId="8" applyFont="1" applyFill="1" applyBorder="1" applyAlignment="1">
      <alignment wrapText="1"/>
    </xf>
    <xf numFmtId="0" fontId="2" fillId="3" borderId="0" xfId="9" applyFont="1" applyFill="1">
      <alignment wrapText="1"/>
    </xf>
    <xf numFmtId="14" fontId="2" fillId="3" borderId="2" xfId="8" applyNumberFormat="1" applyFont="1" applyFill="1" applyBorder="1" applyAlignment="1">
      <alignment horizontal="center" wrapText="1"/>
    </xf>
    <xf numFmtId="0" fontId="2" fillId="3" borderId="18" xfId="8" applyFont="1" applyFill="1" applyBorder="1" applyAlignment="1">
      <alignment vertical="top" wrapText="1"/>
    </xf>
    <xf numFmtId="0" fontId="2" fillId="3" borderId="30" xfId="8" applyFont="1" applyFill="1" applyBorder="1" applyAlignment="1">
      <alignment horizontal="center" wrapText="1"/>
    </xf>
    <xf numFmtId="0" fontId="2" fillId="3" borderId="29" xfId="8" applyFont="1" applyFill="1" applyBorder="1" applyAlignment="1">
      <alignment wrapText="1"/>
    </xf>
    <xf numFmtId="0" fontId="2" fillId="3" borderId="18" xfId="8" applyFont="1" applyFill="1" applyBorder="1" applyAlignment="1">
      <alignment wrapText="1"/>
    </xf>
    <xf numFmtId="0" fontId="17" fillId="0" borderId="18" xfId="8" applyFont="1" applyBorder="1" applyAlignment="1">
      <alignment wrapText="1"/>
    </xf>
    <xf numFmtId="0" fontId="18" fillId="0" borderId="0" xfId="8" applyFont="1"/>
    <xf numFmtId="0" fontId="2" fillId="3" borderId="3" xfId="8" applyFont="1" applyFill="1" applyBorder="1" applyAlignment="1">
      <alignment wrapText="1"/>
    </xf>
    <xf numFmtId="0" fontId="2" fillId="3" borderId="20" xfId="8" applyFont="1" applyFill="1" applyBorder="1" applyAlignment="1">
      <alignment horizontal="center" wrapText="1"/>
    </xf>
    <xf numFmtId="0" fontId="2" fillId="3" borderId="21" xfId="8" applyFont="1" applyFill="1" applyBorder="1" applyAlignment="1">
      <alignment horizontal="center" wrapText="1"/>
    </xf>
    <xf numFmtId="0" fontId="2" fillId="3" borderId="22" xfId="8" applyFont="1" applyFill="1" applyBorder="1" applyAlignment="1">
      <alignment horizontal="center" wrapText="1"/>
    </xf>
    <xf numFmtId="0" fontId="2" fillId="3" borderId="0" xfId="8" applyFont="1" applyFill="1" applyAlignment="1">
      <alignment wrapText="1"/>
    </xf>
    <xf numFmtId="0" fontId="17" fillId="0" borderId="27" xfId="8" applyFont="1" applyBorder="1" applyAlignment="1">
      <alignment wrapText="1"/>
    </xf>
    <xf numFmtId="0" fontId="17" fillId="0" borderId="25" xfId="8" applyFont="1" applyBorder="1" applyAlignment="1">
      <alignment wrapText="1"/>
    </xf>
    <xf numFmtId="0" fontId="17" fillId="0" borderId="0" xfId="8" applyFont="1" applyAlignment="1">
      <alignment wrapText="1"/>
    </xf>
    <xf numFmtId="0" fontId="17" fillId="0" borderId="0" xfId="9" applyFont="1">
      <alignment wrapText="1"/>
    </xf>
    <xf numFmtId="0" fontId="2" fillId="3" borderId="16" xfId="8" applyFont="1" applyFill="1" applyBorder="1" applyAlignment="1">
      <alignment horizontal="center" wrapText="1"/>
    </xf>
    <xf numFmtId="0" fontId="2" fillId="3" borderId="4" xfId="8" applyFont="1" applyFill="1" applyBorder="1" applyAlignment="1">
      <alignment wrapText="1"/>
    </xf>
    <xf numFmtId="38" fontId="9" fillId="4" borderId="0" xfId="0" applyNumberFormat="1" applyFont="1" applyFill="1" applyAlignment="1">
      <alignment horizontal="left" vertical="center"/>
    </xf>
    <xf numFmtId="38" fontId="9" fillId="3" borderId="0" xfId="0" applyNumberFormat="1" applyFont="1" applyFill="1" applyAlignment="1">
      <alignment horizontal="left" vertical="center"/>
    </xf>
    <xf numFmtId="0" fontId="2" fillId="3" borderId="2" xfId="0" applyFont="1" applyFill="1" applyBorder="1" applyAlignment="1">
      <alignment horizontal="center" wrapText="1"/>
    </xf>
    <xf numFmtId="0" fontId="9" fillId="3" borderId="0" xfId="0" applyFont="1" applyFill="1"/>
    <xf numFmtId="0" fontId="2" fillId="3" borderId="0" xfId="8" applyFont="1" applyFill="1" applyAlignment="1">
      <alignment horizontal="center" wrapText="1"/>
    </xf>
    <xf numFmtId="0" fontId="19" fillId="0" borderId="0" xfId="8" applyFont="1" applyAlignment="1">
      <alignment wrapText="1"/>
    </xf>
    <xf numFmtId="0" fontId="2" fillId="0" borderId="0" xfId="9" applyFont="1" applyBorder="1">
      <alignment wrapText="1"/>
    </xf>
    <xf numFmtId="0" fontId="2" fillId="0" borderId="0" xfId="8" applyFont="1" applyAlignment="1">
      <alignment wrapText="1" indent="4"/>
    </xf>
    <xf numFmtId="0" fontId="2" fillId="0" borderId="0" xfId="1" applyFont="1">
      <alignment wrapText="1"/>
    </xf>
    <xf numFmtId="0" fontId="13" fillId="0" borderId="1" xfId="0" applyFont="1" applyBorder="1" applyAlignment="1">
      <alignment horizontal="left" wrapText="1"/>
    </xf>
    <xf numFmtId="0" fontId="15" fillId="0" borderId="0" xfId="11" applyFont="1" applyFill="1" applyAlignment="1">
      <alignment horizontal="left"/>
    </xf>
    <xf numFmtId="38" fontId="9" fillId="0" borderId="0" xfId="0" applyNumberFormat="1" applyFont="1" applyAlignment="1">
      <alignment horizontal="left"/>
    </xf>
    <xf numFmtId="0" fontId="2" fillId="0" borderId="0" xfId="0" applyFont="1" applyAlignment="1">
      <alignment horizontal="center" wrapText="1"/>
    </xf>
    <xf numFmtId="0" fontId="2" fillId="0" borderId="0" xfId="0" applyFont="1" applyAlignment="1">
      <alignment horizontal="left" wrapText="1" indent="3"/>
    </xf>
    <xf numFmtId="0" fontId="13" fillId="0" borderId="0" xfId="1" applyFont="1" applyAlignment="1">
      <alignment horizontal="left" vertical="top" wrapText="1"/>
    </xf>
    <xf numFmtId="0" fontId="2" fillId="0" borderId="0" xfId="1" applyFont="1" applyAlignment="1">
      <alignment horizontal="left" wrapText="1"/>
    </xf>
    <xf numFmtId="0" fontId="2" fillId="0" borderId="0" xfId="1" applyFont="1" applyAlignment="1">
      <alignment horizontal="left" vertical="top" wrapText="1"/>
    </xf>
    <xf numFmtId="38" fontId="9" fillId="0" borderId="0" xfId="0" applyNumberFormat="1" applyFont="1"/>
    <xf numFmtId="0" fontId="2" fillId="0" borderId="0" xfId="0" applyFont="1" applyAlignment="1">
      <alignment wrapText="1" indent="1"/>
    </xf>
    <xf numFmtId="14" fontId="2" fillId="0" borderId="0" xfId="0" applyNumberFormat="1" applyFont="1" applyAlignment="1">
      <alignment horizontal="left" wrapText="1"/>
    </xf>
    <xf numFmtId="0" fontId="13" fillId="0" borderId="0" xfId="1" applyFont="1" applyAlignment="1">
      <alignment horizontal="left" wrapText="1"/>
    </xf>
    <xf numFmtId="0" fontId="2" fillId="0" borderId="0" xfId="0" applyFont="1" applyAlignment="1">
      <alignment wrapText="1" indent="3"/>
    </xf>
    <xf numFmtId="0" fontId="2" fillId="0" borderId="0" xfId="0" applyFont="1" applyAlignment="1">
      <alignment wrapText="1" indent="2"/>
    </xf>
    <xf numFmtId="0" fontId="11" fillId="0" borderId="0" xfId="8" applyFont="1" applyAlignment="1">
      <alignment horizontal="left"/>
    </xf>
    <xf numFmtId="0" fontId="2" fillId="0" borderId="13" xfId="8" applyFont="1" applyBorder="1" applyAlignment="1">
      <alignment horizontal="left" wrapText="1"/>
    </xf>
    <xf numFmtId="0" fontId="2" fillId="0" borderId="0" xfId="8" applyFont="1" applyAlignment="1">
      <alignment horizontal="left" wrapText="1"/>
    </xf>
    <xf numFmtId="0" fontId="11" fillId="0" borderId="2" xfId="8" applyFont="1" applyBorder="1" applyAlignment="1">
      <alignment horizontal="left"/>
    </xf>
    <xf numFmtId="0" fontId="2" fillId="0" borderId="16" xfId="8" applyFont="1" applyBorder="1" applyAlignment="1">
      <alignment horizontal="center" wrapText="1"/>
    </xf>
    <xf numFmtId="0" fontId="2" fillId="0" borderId="3" xfId="8" applyFont="1" applyBorder="1" applyAlignment="1">
      <alignment horizontal="center" wrapText="1"/>
    </xf>
    <xf numFmtId="0" fontId="2" fillId="0" borderId="13" xfId="8" applyFont="1" applyBorder="1" applyAlignment="1">
      <alignment horizontal="center" wrapText="1"/>
    </xf>
    <xf numFmtId="0" fontId="2" fillId="0" borderId="0" xfId="8" applyFont="1" applyAlignment="1">
      <alignment horizontal="center" wrapText="1"/>
    </xf>
    <xf numFmtId="0" fontId="17" fillId="0" borderId="16" xfId="8" applyFont="1" applyBorder="1" applyAlignment="1">
      <alignment horizontal="center" wrapText="1"/>
    </xf>
    <xf numFmtId="0" fontId="17" fillId="0" borderId="3" xfId="8" applyFont="1" applyBorder="1" applyAlignment="1">
      <alignment horizontal="center" wrapText="1"/>
    </xf>
    <xf numFmtId="0" fontId="15" fillId="0" borderId="17" xfId="11" applyFont="1" applyFill="1" applyBorder="1" applyAlignment="1">
      <alignment horizontal="left"/>
    </xf>
    <xf numFmtId="0" fontId="13" fillId="0" borderId="16" xfId="8" applyFont="1" applyBorder="1" applyAlignment="1">
      <alignment horizontal="left"/>
    </xf>
    <xf numFmtId="0" fontId="13" fillId="0" borderId="3" xfId="8" applyFont="1" applyBorder="1" applyAlignment="1">
      <alignment horizontal="left"/>
    </xf>
    <xf numFmtId="0" fontId="13" fillId="0" borderId="15" xfId="8" applyFont="1" applyBorder="1" applyAlignment="1">
      <alignment horizontal="left"/>
    </xf>
    <xf numFmtId="0" fontId="13" fillId="0" borderId="18" xfId="8" applyFont="1" applyBorder="1" applyAlignment="1">
      <alignment horizontal="left" wrapText="1"/>
    </xf>
    <xf numFmtId="0" fontId="13" fillId="0" borderId="0" xfId="8" applyFont="1" applyAlignment="1">
      <alignment horizontal="left" wrapText="1"/>
    </xf>
    <xf numFmtId="0" fontId="13" fillId="0" borderId="19" xfId="8" applyFont="1" applyBorder="1" applyAlignment="1">
      <alignment horizontal="left" wrapText="1"/>
    </xf>
    <xf numFmtId="0" fontId="17" fillId="0" borderId="18" xfId="8" applyFont="1" applyBorder="1" applyAlignment="1">
      <alignment horizontal="left" wrapText="1"/>
    </xf>
    <xf numFmtId="0" fontId="17" fillId="0" borderId="0" xfId="8" applyFont="1" applyAlignment="1">
      <alignment horizontal="left" wrapText="1"/>
    </xf>
    <xf numFmtId="0" fontId="17" fillId="0" borderId="19" xfId="8" applyFont="1" applyBorder="1" applyAlignment="1">
      <alignment horizontal="left" wrapText="1"/>
    </xf>
    <xf numFmtId="0" fontId="15" fillId="0" borderId="3" xfId="11" applyFont="1" applyFill="1" applyBorder="1" applyAlignment="1">
      <alignment horizontal="left"/>
    </xf>
    <xf numFmtId="0" fontId="11" fillId="0" borderId="7" xfId="8" applyFont="1" applyBorder="1" applyAlignment="1">
      <alignment horizontal="left"/>
    </xf>
    <xf numFmtId="0" fontId="15" fillId="0" borderId="11" xfId="11" applyFont="1" applyFill="1" applyBorder="1" applyAlignment="1">
      <alignment horizontal="left"/>
    </xf>
    <xf numFmtId="14" fontId="13" fillId="0" borderId="0" xfId="0" applyNumberFormat="1" applyFont="1" applyAlignment="1">
      <alignment vertical="top" wrapText="1"/>
    </xf>
    <xf numFmtId="0" fontId="2" fillId="0" borderId="3" xfId="0" applyFont="1" applyBorder="1" applyAlignment="1">
      <alignment horizontal="left" wrapText="1"/>
    </xf>
    <xf numFmtId="0" fontId="2" fillId="0" borderId="0" xfId="0" applyFont="1" applyAlignment="1">
      <alignment horizontal="left" wrapText="1"/>
    </xf>
    <xf numFmtId="0" fontId="13" fillId="0" borderId="0" xfId="1" applyFont="1">
      <alignment wrapText="1"/>
    </xf>
    <xf numFmtId="0" fontId="13" fillId="0" borderId="0" xfId="8" applyFont="1" applyAlignment="1">
      <alignment vertical="top" wrapText="1"/>
    </xf>
    <xf numFmtId="0" fontId="13" fillId="0" borderId="2" xfId="8" applyFont="1" applyBorder="1" applyAlignment="1">
      <alignment vertical="top" wrapText="1"/>
    </xf>
    <xf numFmtId="0" fontId="2" fillId="0" borderId="3" xfId="8" applyFont="1" applyBorder="1" applyAlignment="1">
      <alignment horizontal="left" wrapText="1"/>
    </xf>
    <xf numFmtId="0" fontId="13" fillId="0" borderId="0" xfId="1" applyFont="1" applyAlignment="1">
      <alignment vertical="top" wrapText="1"/>
    </xf>
    <xf numFmtId="0" fontId="11" fillId="0" borderId="0" xfId="8" applyFont="1" applyAlignment="1">
      <alignment wrapText="1"/>
    </xf>
    <xf numFmtId="0" fontId="11" fillId="0" borderId="0" xfId="8" applyFont="1"/>
    <xf numFmtId="0" fontId="2" fillId="0" borderId="0" xfId="9" applyFont="1" applyAlignment="1">
      <alignment horizontal="left" wrapText="1"/>
    </xf>
    <xf numFmtId="0" fontId="11" fillId="0" borderId="0" xfId="0" applyFont="1" applyAlignment="1">
      <alignment wrapText="1"/>
    </xf>
    <xf numFmtId="0" fontId="11" fillId="0" borderId="0" xfId="0" applyFont="1"/>
    <xf numFmtId="0" fontId="13" fillId="0" borderId="0" xfId="9" applyFont="1">
      <alignment wrapText="1"/>
    </xf>
    <xf numFmtId="0" fontId="13" fillId="0" borderId="0" xfId="9" applyFont="1" applyAlignment="1">
      <alignment vertical="top" wrapText="1"/>
    </xf>
    <xf numFmtId="0" fontId="2" fillId="0" borderId="0" xfId="9" applyFont="1">
      <alignment wrapText="1"/>
    </xf>
    <xf numFmtId="14" fontId="13" fillId="0" borderId="0" xfId="8" applyNumberFormat="1" applyFont="1" applyAlignment="1">
      <alignment horizontal="left" vertical="top" wrapText="1"/>
    </xf>
    <xf numFmtId="0" fontId="13" fillId="0" borderId="0" xfId="9" applyFont="1" applyAlignment="1">
      <alignment horizontal="left" vertical="top" wrapText="1"/>
    </xf>
    <xf numFmtId="0" fontId="17" fillId="0" borderId="0" xfId="8" applyFont="1" applyAlignment="1">
      <alignment wrapText="1"/>
    </xf>
    <xf numFmtId="164" fontId="2" fillId="0" borderId="0" xfId="8" applyNumberFormat="1" applyFont="1" applyAlignment="1">
      <alignment wrapText="1"/>
    </xf>
    <xf numFmtId="175" fontId="2" fillId="0" borderId="0" xfId="8" applyNumberFormat="1" applyFont="1" applyAlignment="1">
      <alignment wrapText="1"/>
    </xf>
    <xf numFmtId="177" fontId="2" fillId="2" borderId="0" xfId="8" applyNumberFormat="1" applyFont="1" applyFill="1" applyAlignment="1">
      <alignment wrapText="1"/>
    </xf>
    <xf numFmtId="171" fontId="2" fillId="0" borderId="0" xfId="8" applyNumberFormat="1" applyFont="1" applyAlignment="1">
      <alignment wrapText="1"/>
    </xf>
    <xf numFmtId="2" fontId="2" fillId="0" borderId="0" xfId="8" applyNumberFormat="1" applyFont="1" applyAlignment="1">
      <alignment horizontal="right" wrapText="1"/>
    </xf>
    <xf numFmtId="0" fontId="2" fillId="0" borderId="0" xfId="8" applyFont="1" applyAlignment="1">
      <alignment wrapText="1"/>
    </xf>
    <xf numFmtId="0" fontId="13" fillId="0" borderId="0" xfId="8" applyFont="1" applyAlignment="1">
      <alignment wrapText="1"/>
    </xf>
    <xf numFmtId="0" fontId="17" fillId="0" borderId="0" xfId="8" applyFont="1" applyAlignment="1">
      <alignment horizontal="center" wrapText="1"/>
    </xf>
    <xf numFmtId="0" fontId="12" fillId="0" borderId="0" xfId="11" applyFont="1" applyFill="1" applyAlignment="1">
      <alignment horizontal="left"/>
    </xf>
    <xf numFmtId="0" fontId="2" fillId="3" borderId="1" xfId="8" applyFont="1" applyFill="1" applyBorder="1" applyAlignment="1">
      <alignment horizontal="right" wrapText="1"/>
    </xf>
    <xf numFmtId="166" fontId="2" fillId="0" borderId="0" xfId="0" applyNumberFormat="1" applyFont="1" applyAlignment="1">
      <alignment wrapText="1"/>
    </xf>
  </cellXfs>
  <cellStyles count="12">
    <cellStyle name="Comma" xfId="6" builtinId="3"/>
    <cellStyle name="Currency" xfId="7" builtinId="4"/>
    <cellStyle name="Currency 2" xfId="10" xr:uid="{52630B1D-8D9B-457D-833B-CCCC0E13CF18}"/>
    <cellStyle name="Heading 1" xfId="3" xr:uid="{00000000-0005-0000-0000-000003000000}"/>
    <cellStyle name="Heading 2" xfId="4" xr:uid="{00000000-0005-0000-0000-000004000000}"/>
    <cellStyle name="Heading 3" xfId="5" xr:uid="{00000000-0005-0000-0000-000005000000}"/>
    <cellStyle name="Hyperlink" xfId="11" builtinId="8"/>
    <cellStyle name="Normal" xfId="0" builtinId="0"/>
    <cellStyle name="Normal 2" xfId="2" xr:uid="{00000000-0005-0000-0000-000002000000}"/>
    <cellStyle name="Normal 3" xfId="8" xr:uid="{D7648E39-5552-48E2-BE43-1E99161226F1}"/>
    <cellStyle name="Table (Normal)" xfId="1" xr:uid="{00000000-0005-0000-0000-000001000000}"/>
    <cellStyle name="Table (Normal) 2" xfId="9" xr:uid="{945DD389-B4BC-4263-8E98-417E3795C191}"/>
  </cellStyles>
  <dxfs count="68">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loy288\AppData\Local\Microsoft\Windows\INetCache\Content.Outlook\2PT4Z9BX\Agency%20902%20AFR%20Exhibits%20(11052025).xlsx" TargetMode="External"/><Relationship Id="rId1" Type="http://schemas.openxmlformats.org/officeDocument/2006/relationships/externalLinkPath" Target="file:///C:\Users\rloy288\AppData\Local\Microsoft\Windows\INetCache\Content.Outlook\2PT4Z9BX\Agency%20902%20AFR%20Exhibits%20(1105202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rloy288\AppData\Local\Microsoft\Windows\INetCache\Content.Outlook\2PT4Z9BX\Agency%20902%20Tables%20for%20Notes.xlsx" TargetMode="External"/><Relationship Id="rId1" Type="http://schemas.openxmlformats.org/officeDocument/2006/relationships/externalLinkPath" Target="file:///C:\Users\rloy288\AppData\Local\Microsoft\Windows\INetCache\Content.Outlook\2PT4Z9BX\Agency%20902%20Tables%20for%20No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ublishing"/>
      <sheetName val="Exhibit I Final"/>
      <sheetName val="Exhibit A-1 Final"/>
      <sheetName val="Exhibit B-1 Final"/>
      <sheetName val="Exhibit C-1 Final"/>
      <sheetName val="Exhibit II Final"/>
      <sheetName val="Exhibit A-2 Final"/>
      <sheetName val="Exhibit B-2 Final"/>
      <sheetName val="Exhibit C-2 Final"/>
      <sheetName val="Exhibit VI Final"/>
      <sheetName val="Exhibit I-1 Final"/>
      <sheetName val="Exhibit J-1 Final"/>
      <sheetName val="Exhibit VII Final"/>
      <sheetName val="Exhibit I-2 Final"/>
      <sheetName val="Exhibit J-2 Final"/>
      <sheetName val="Exhibit I - no Z rows"/>
      <sheetName val="Exhibit A-1 - no Z rows"/>
      <sheetName val="Exhibit B-1 no Z rows"/>
      <sheetName val="Exhibit C-1 no Z rows"/>
      <sheetName val="Exhibit II no Z rows"/>
      <sheetName val="Exhibit A-2 no Z rows"/>
      <sheetName val="Exhibit B-2 no Z rows"/>
      <sheetName val="Exhibit C-2 no Z rows"/>
      <sheetName val="Exhibit VI no Z rows"/>
      <sheetName val="Exhibit I-1 no Z rows"/>
      <sheetName val="Exhibit J-1 no Z rows"/>
      <sheetName val="Exhibit VII no Z rows"/>
      <sheetName val="Exhibit I-2 no Z rows"/>
      <sheetName val="Exhibit J-2 no Z r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2">
          <cell r="A2" t="str">
            <v>ASSETS</v>
          </cell>
        </row>
        <row r="3">
          <cell r="A3" t="str">
            <v>Current Assets:</v>
          </cell>
        </row>
        <row r="4">
          <cell r="A4" t="str">
            <v>Cash and Cash Equivalents:</v>
          </cell>
        </row>
        <row r="5">
          <cell r="A5" t="str">
            <v>Cash in Bank (Note 3)</v>
          </cell>
          <cell r="B5">
            <v>6437885.9400000004</v>
          </cell>
          <cell r="L5">
            <v>12251128.359999999</v>
          </cell>
          <cell r="M5">
            <v>18689014.300000001</v>
          </cell>
        </row>
        <row r="6">
          <cell r="A6" t="str">
            <v>Cash in State Treasury</v>
          </cell>
          <cell r="H6">
            <v>3750</v>
          </cell>
          <cell r="I6">
            <v>6057770.7699999996</v>
          </cell>
          <cell r="K6">
            <v>2086.7800000000002</v>
          </cell>
          <cell r="M6">
            <v>6063607.5499999998</v>
          </cell>
        </row>
        <row r="7">
          <cell r="A7" t="str">
            <v>Short Term Investments (Note 3)</v>
          </cell>
          <cell r="B7">
            <v>1316237.25</v>
          </cell>
          <cell r="M7">
            <v>1316237.25</v>
          </cell>
        </row>
        <row r="8">
          <cell r="A8" t="str">
            <v>Receivables:</v>
          </cell>
        </row>
        <row r="9">
          <cell r="A9" t="str">
            <v>Interest and Dividends</v>
          </cell>
          <cell r="B9">
            <v>27840.12</v>
          </cell>
          <cell r="D9">
            <v>425164.17</v>
          </cell>
          <cell r="K9">
            <v>7.6</v>
          </cell>
          <cell r="M9">
            <v>453011.89</v>
          </cell>
        </row>
        <row r="10">
          <cell r="A10" t="str">
            <v>Due From Other Agencies</v>
          </cell>
          <cell r="C10">
            <v>81168.23</v>
          </cell>
          <cell r="G10">
            <v>2708426.29</v>
          </cell>
          <cell r="M10">
            <v>2789594.52</v>
          </cell>
        </row>
        <row r="11">
          <cell r="A11" t="str">
            <v>Total Current Assets</v>
          </cell>
          <cell r="B11">
            <v>7781963.3099999996</v>
          </cell>
          <cell r="C11">
            <v>81168.23</v>
          </cell>
          <cell r="D11">
            <v>425164.17</v>
          </cell>
          <cell r="G11">
            <v>2708426.29</v>
          </cell>
          <cell r="H11">
            <v>3750</v>
          </cell>
          <cell r="I11">
            <v>6057770.7699999996</v>
          </cell>
          <cell r="K11">
            <v>2094.38</v>
          </cell>
          <cell r="L11">
            <v>12251128.359999999</v>
          </cell>
          <cell r="M11">
            <v>29311465.510000002</v>
          </cell>
        </row>
        <row r="12">
          <cell r="A12" t="str">
            <v>Non-Current Assets:</v>
          </cell>
        </row>
        <row r="13">
          <cell r="A13" t="str">
            <v>Investments (Note 3)</v>
          </cell>
          <cell r="B13">
            <v>974658077.54999995</v>
          </cell>
          <cell r="M13">
            <v>974658077.54999995</v>
          </cell>
        </row>
        <row r="14">
          <cell r="A14" t="str">
            <v>Total Non-Current Assets</v>
          </cell>
          <cell r="B14">
            <v>974658077.54999995</v>
          </cell>
          <cell r="M14">
            <v>974658077.54999995</v>
          </cell>
        </row>
        <row r="15">
          <cell r="A15" t="str">
            <v>Total Assets</v>
          </cell>
          <cell r="B15">
            <v>982440040.86000001</v>
          </cell>
          <cell r="C15">
            <v>81168.23</v>
          </cell>
          <cell r="D15">
            <v>425164.17</v>
          </cell>
          <cell r="G15">
            <v>2708426.29</v>
          </cell>
          <cell r="H15">
            <v>3750</v>
          </cell>
          <cell r="I15">
            <v>6057770.7699999996</v>
          </cell>
          <cell r="K15">
            <v>2094.38</v>
          </cell>
          <cell r="L15">
            <v>12251128.359999999</v>
          </cell>
          <cell r="M15">
            <v>1003969543.0599999</v>
          </cell>
        </row>
        <row r="18">
          <cell r="A18" t="str">
            <v>Total Assets and Deferred Outflows of Resources</v>
          </cell>
          <cell r="B18">
            <v>982440040.86000001</v>
          </cell>
          <cell r="C18">
            <v>81168.23</v>
          </cell>
          <cell r="D18">
            <v>425164.17</v>
          </cell>
          <cell r="G18">
            <v>2708426.29</v>
          </cell>
          <cell r="H18">
            <v>3750</v>
          </cell>
          <cell r="I18">
            <v>6057770.7699999996</v>
          </cell>
          <cell r="K18">
            <v>2094.38</v>
          </cell>
          <cell r="L18">
            <v>12251128.359999999</v>
          </cell>
          <cell r="M18">
            <v>1003969543.0599999</v>
          </cell>
        </row>
        <row r="20">
          <cell r="A20" t="str">
            <v>LIABILITIES AND FUND BALANCES</v>
          </cell>
        </row>
        <row r="21">
          <cell r="A21" t="str">
            <v>Current Liabilities:</v>
          </cell>
        </row>
        <row r="22">
          <cell r="A22" t="str">
            <v>Payables From:</v>
          </cell>
        </row>
        <row r="23">
          <cell r="A23" t="str">
            <v>Accounts</v>
          </cell>
          <cell r="C23">
            <v>81168.23</v>
          </cell>
          <cell r="G23">
            <v>56.64</v>
          </cell>
          <cell r="L23">
            <v>84324.93</v>
          </cell>
          <cell r="M23">
            <v>165549.79999999999</v>
          </cell>
        </row>
        <row r="24">
          <cell r="A24" t="str">
            <v>Total Current Liabilities</v>
          </cell>
          <cell r="C24">
            <v>81168.23</v>
          </cell>
          <cell r="G24">
            <v>56.64</v>
          </cell>
          <cell r="L24">
            <v>84324.93</v>
          </cell>
          <cell r="M24">
            <v>165549.79999999999</v>
          </cell>
        </row>
        <row r="25">
          <cell r="A25" t="str">
            <v>Total Liabilities</v>
          </cell>
          <cell r="C25">
            <v>81168.23</v>
          </cell>
          <cell r="G25">
            <v>56.64</v>
          </cell>
          <cell r="L25">
            <v>84324.93</v>
          </cell>
          <cell r="M25">
            <v>165549.79999999999</v>
          </cell>
        </row>
        <row r="27">
          <cell r="A27" t="str">
            <v>DEFERRED INFLOWS</v>
          </cell>
        </row>
        <row r="28">
          <cell r="A28" t="str">
            <v>Deferred Inflows of Resources (Note 29)</v>
          </cell>
          <cell r="B28">
            <v>982440040.86000001</v>
          </cell>
          <cell r="M28">
            <v>982440040.86000001</v>
          </cell>
        </row>
        <row r="29">
          <cell r="A29" t="str">
            <v>Total Deferred Inflows</v>
          </cell>
          <cell r="B29">
            <v>982440040.86000001</v>
          </cell>
          <cell r="M29">
            <v>982440040.86000001</v>
          </cell>
        </row>
        <row r="31">
          <cell r="A31" t="str">
            <v>FUND FINANCIAL STATEMENT – FUND BALANCES</v>
          </cell>
        </row>
        <row r="32">
          <cell r="A32" t="str">
            <v>Fund Balances (Deficits):</v>
          </cell>
        </row>
        <row r="33">
          <cell r="A33" t="str">
            <v>Restricted</v>
          </cell>
          <cell r="D33">
            <v>425164.16999984701</v>
          </cell>
          <cell r="G33">
            <v>2708369.65</v>
          </cell>
          <cell r="K33">
            <v>2094.38</v>
          </cell>
          <cell r="L33">
            <v>12166803.43</v>
          </cell>
          <cell r="M33">
            <v>15302431.6299999</v>
          </cell>
        </row>
        <row r="34">
          <cell r="A34" t="str">
            <v>Committed</v>
          </cell>
          <cell r="H34">
            <v>3750</v>
          </cell>
          <cell r="I34">
            <v>6057770.7699999996</v>
          </cell>
          <cell r="M34">
            <v>6061520.7699999996</v>
          </cell>
        </row>
        <row r="35">
          <cell r="A35" t="str">
            <v>Total Fund Balances</v>
          </cell>
          <cell r="D35">
            <v>425164.16999984701</v>
          </cell>
          <cell r="G35">
            <v>2708369.65</v>
          </cell>
          <cell r="H35">
            <v>3750</v>
          </cell>
          <cell r="I35">
            <v>6057770.7700000098</v>
          </cell>
          <cell r="K35">
            <v>2094.38</v>
          </cell>
          <cell r="L35">
            <v>12166803.43</v>
          </cell>
          <cell r="M35">
            <v>21363952.399999801</v>
          </cell>
        </row>
        <row r="37">
          <cell r="A37" t="str">
            <v>Total Liabilities, Deferred Inflows and Fund Balances</v>
          </cell>
          <cell r="B37">
            <v>982440040.86000001</v>
          </cell>
          <cell r="C37">
            <v>81168.23</v>
          </cell>
          <cell r="D37">
            <v>425164.16999984701</v>
          </cell>
          <cell r="G37">
            <v>2708426.29</v>
          </cell>
          <cell r="H37">
            <v>3750</v>
          </cell>
          <cell r="I37">
            <v>6057770.7700000098</v>
          </cell>
          <cell r="K37">
            <v>2094.38</v>
          </cell>
          <cell r="L37">
            <v>12251128.359999999</v>
          </cell>
          <cell r="M37">
            <v>1003969543.0599999</v>
          </cell>
        </row>
      </sheetData>
      <sheetData sheetId="18">
        <row r="2">
          <cell r="A2" t="str">
            <v>ASSETS</v>
          </cell>
        </row>
        <row r="3">
          <cell r="A3" t="str">
            <v>Current Assets:</v>
          </cell>
        </row>
        <row r="4">
          <cell r="A4" t="str">
            <v>Cash and Cash Equivalents:</v>
          </cell>
        </row>
        <row r="5">
          <cell r="A5" t="str">
            <v>Cash in State Treasury</v>
          </cell>
          <cell r="C5">
            <v>319277.76</v>
          </cell>
          <cell r="D5">
            <v>168454484.59999999</v>
          </cell>
          <cell r="E5">
            <v>168773762.36000001</v>
          </cell>
        </row>
        <row r="6">
          <cell r="A6" t="str">
            <v>Short Term Investments (Note 3)</v>
          </cell>
          <cell r="B6">
            <v>13060388.539999999</v>
          </cell>
          <cell r="C6">
            <v>11069850.26</v>
          </cell>
          <cell r="E6">
            <v>24130238.800000001</v>
          </cell>
        </row>
        <row r="7">
          <cell r="A7" t="str">
            <v>Interest and Dividends</v>
          </cell>
          <cell r="B7">
            <v>147366.94</v>
          </cell>
          <cell r="C7">
            <v>118569.49</v>
          </cell>
          <cell r="D7">
            <v>1076.1199999999999</v>
          </cell>
          <cell r="E7">
            <v>267012.55</v>
          </cell>
        </row>
        <row r="8">
          <cell r="A8" t="str">
            <v>Due From Other Agencies</v>
          </cell>
          <cell r="D8">
            <v>224337.3</v>
          </cell>
          <cell r="E8">
            <v>224337.3</v>
          </cell>
        </row>
        <row r="9">
          <cell r="A9" t="str">
            <v>Total Current Assets</v>
          </cell>
          <cell r="B9">
            <v>13207755.48</v>
          </cell>
          <cell r="C9">
            <v>11507697.51</v>
          </cell>
          <cell r="D9">
            <v>168679898.02000001</v>
          </cell>
          <cell r="E9">
            <v>193395351.00999999</v>
          </cell>
        </row>
        <row r="10">
          <cell r="A10" t="str">
            <v>Non-Current Assets:</v>
          </cell>
        </row>
        <row r="11">
          <cell r="A11" t="str">
            <v>Investments (Note 3)</v>
          </cell>
          <cell r="B11">
            <v>460415055.33999997</v>
          </cell>
          <cell r="C11">
            <v>342099137.02999997</v>
          </cell>
          <cell r="E11">
            <v>802514192.37</v>
          </cell>
        </row>
        <row r="12">
          <cell r="A12" t="str">
            <v>Total Non-Current Assets</v>
          </cell>
          <cell r="B12">
            <v>460415055.33999997</v>
          </cell>
          <cell r="C12">
            <v>342099137.02999997</v>
          </cell>
          <cell r="E12">
            <v>802514192.37</v>
          </cell>
        </row>
        <row r="13">
          <cell r="A13" t="str">
            <v>Total Assets</v>
          </cell>
          <cell r="B13">
            <v>473622810.81999999</v>
          </cell>
          <cell r="C13">
            <v>353606834.54000002</v>
          </cell>
          <cell r="D13">
            <v>168679898.02000001</v>
          </cell>
          <cell r="E13">
            <v>995909543.38</v>
          </cell>
        </row>
        <row r="16">
          <cell r="A16" t="str">
            <v>Total Assets and Deferred Outflows of Resources</v>
          </cell>
          <cell r="B16">
            <v>473622810.81999999</v>
          </cell>
          <cell r="C16">
            <v>353606834.54000002</v>
          </cell>
          <cell r="D16">
            <v>168679898.02000001</v>
          </cell>
          <cell r="E16">
            <v>995909543.38</v>
          </cell>
        </row>
        <row r="18">
          <cell r="A18" t="str">
            <v>LIABILITIES AND FUND BALANCES</v>
          </cell>
        </row>
        <row r="19">
          <cell r="A19" t="str">
            <v>Liabilities:</v>
          </cell>
        </row>
        <row r="20">
          <cell r="A20" t="str">
            <v>Current Liabilities:</v>
          </cell>
        </row>
        <row r="21">
          <cell r="A21" t="str">
            <v>Payables From:</v>
          </cell>
        </row>
        <row r="22">
          <cell r="A22" t="str">
            <v>Accounts</v>
          </cell>
          <cell r="B22">
            <v>227191.88</v>
          </cell>
          <cell r="C22">
            <v>154098.28</v>
          </cell>
          <cell r="E22">
            <v>381290.16</v>
          </cell>
        </row>
        <row r="23">
          <cell r="A23" t="str">
            <v>Interest</v>
          </cell>
          <cell r="B23">
            <v>120390.19</v>
          </cell>
          <cell r="C23">
            <v>81657.490000000005</v>
          </cell>
          <cell r="E23">
            <v>202047.68</v>
          </cell>
        </row>
        <row r="24">
          <cell r="A24" t="str">
            <v>Investment Trade Payable</v>
          </cell>
          <cell r="B24">
            <v>3720.31</v>
          </cell>
          <cell r="C24">
            <v>2523.39</v>
          </cell>
          <cell r="E24">
            <v>6243.7</v>
          </cell>
        </row>
        <row r="25">
          <cell r="A25" t="str">
            <v>Due To Other Agencies</v>
          </cell>
          <cell r="C25">
            <v>1465.93</v>
          </cell>
          <cell r="D25">
            <v>2752539.7</v>
          </cell>
          <cell r="E25">
            <v>2754005.63</v>
          </cell>
        </row>
        <row r="26">
          <cell r="A26" t="str">
            <v>Total Current Liabilities</v>
          </cell>
          <cell r="B26">
            <v>351302.38</v>
          </cell>
          <cell r="C26">
            <v>239745.09</v>
          </cell>
          <cell r="D26">
            <v>2752539.7</v>
          </cell>
          <cell r="E26">
            <v>3343587.17</v>
          </cell>
        </row>
        <row r="27">
          <cell r="A27" t="str">
            <v>Total Liabilities</v>
          </cell>
          <cell r="B27">
            <v>351302.38</v>
          </cell>
          <cell r="C27">
            <v>239745.09</v>
          </cell>
          <cell r="D27">
            <v>2752539.7</v>
          </cell>
          <cell r="E27">
            <v>3343587.17</v>
          </cell>
        </row>
        <row r="30">
          <cell r="A30" t="str">
            <v>FUND FINANCIAL STATEMENT – FUND BALANCES</v>
          </cell>
        </row>
        <row r="31">
          <cell r="A31" t="str">
            <v>Fund Balances (Deficits):</v>
          </cell>
        </row>
        <row r="32">
          <cell r="A32" t="str">
            <v>Nonspendable</v>
          </cell>
        </row>
        <row r="33">
          <cell r="A33" t="str">
            <v>Restricted</v>
          </cell>
          <cell r="B33">
            <v>473271508.44</v>
          </cell>
          <cell r="C33">
            <v>353367089.44999999</v>
          </cell>
          <cell r="D33">
            <v>165927358.31999999</v>
          </cell>
          <cell r="E33">
            <v>992565956.21000004</v>
          </cell>
        </row>
        <row r="34">
          <cell r="A34" t="str">
            <v>Total Fund Balances</v>
          </cell>
          <cell r="B34">
            <v>473271508.44</v>
          </cell>
          <cell r="C34">
            <v>353367089.44999999</v>
          </cell>
          <cell r="D34">
            <v>165927358.31999999</v>
          </cell>
          <cell r="E34">
            <v>992565956.21000004</v>
          </cell>
        </row>
        <row r="36">
          <cell r="A36" t="str">
            <v>Total Liabilities, Deferred Inflows and Fund Balances</v>
          </cell>
          <cell r="B36">
            <v>473622810.81999999</v>
          </cell>
          <cell r="C36">
            <v>353606834.54000002</v>
          </cell>
          <cell r="D36">
            <v>168679898.02000001</v>
          </cell>
          <cell r="E36">
            <v>995909543.38</v>
          </cell>
        </row>
      </sheetData>
      <sheetData sheetId="19"/>
      <sheetData sheetId="20"/>
      <sheetData sheetId="21">
        <row r="2">
          <cell r="A2" t="str">
            <v>REVENUES</v>
          </cell>
        </row>
        <row r="3">
          <cell r="A3" t="str">
            <v>Taxes (GR)</v>
          </cell>
          <cell r="D3">
            <v>2480909930.7600002</v>
          </cell>
          <cell r="E3">
            <v>2298421000</v>
          </cell>
          <cell r="M3">
            <v>4779330930.7600002</v>
          </cell>
        </row>
        <row r="4">
          <cell r="A4" t="str">
            <v>Interest and Other Investment Income (GR)</v>
          </cell>
          <cell r="D4">
            <v>4458859.24</v>
          </cell>
          <cell r="I4">
            <v>153506.82</v>
          </cell>
          <cell r="K4">
            <v>87.86</v>
          </cell>
          <cell r="L4">
            <v>567202.75</v>
          </cell>
          <cell r="M4">
            <v>5179656.67</v>
          </cell>
        </row>
        <row r="5">
          <cell r="A5" t="str">
            <v>Other (GR)</v>
          </cell>
          <cell r="H5">
            <v>1596014</v>
          </cell>
          <cell r="I5">
            <v>44622534.240000002</v>
          </cell>
          <cell r="M5">
            <v>46218548.240000002</v>
          </cell>
        </row>
        <row r="6">
          <cell r="A6" t="str">
            <v>Total Revenues</v>
          </cell>
          <cell r="D6">
            <v>2485368790</v>
          </cell>
          <cell r="E6">
            <v>2298421000</v>
          </cell>
          <cell r="H6">
            <v>1596014</v>
          </cell>
          <cell r="I6">
            <v>44776041.060000002</v>
          </cell>
          <cell r="K6">
            <v>87.86</v>
          </cell>
          <cell r="L6">
            <v>567202.75</v>
          </cell>
          <cell r="M6">
            <v>4830729135.6700001</v>
          </cell>
        </row>
        <row r="8">
          <cell r="A8" t="str">
            <v>EXPENDITURES</v>
          </cell>
        </row>
        <row r="9">
          <cell r="A9" t="str">
            <v>Professional Fees and Services</v>
          </cell>
          <cell r="H9">
            <v>1614414</v>
          </cell>
          <cell r="M9">
            <v>1614414</v>
          </cell>
        </row>
        <row r="10">
          <cell r="A10" t="str">
            <v>Claims and Judgments</v>
          </cell>
          <cell r="C10">
            <v>81168.23</v>
          </cell>
          <cell r="M10">
            <v>81168.23</v>
          </cell>
        </row>
        <row r="11">
          <cell r="A11" t="str">
            <v>Intergovernmental Payments</v>
          </cell>
          <cell r="G11">
            <v>6320074.3600000003</v>
          </cell>
          <cell r="I11">
            <v>44550469.729999997</v>
          </cell>
          <cell r="L11">
            <v>1501744.4</v>
          </cell>
          <cell r="M11">
            <v>52372288.490000002</v>
          </cell>
        </row>
        <row r="12">
          <cell r="A12" t="str">
            <v>Other Expenditures</v>
          </cell>
          <cell r="L12">
            <v>5202.4399999999996</v>
          </cell>
          <cell r="M12">
            <v>5202.4399999999996</v>
          </cell>
        </row>
        <row r="13">
          <cell r="A13" t="str">
            <v>Total Expenditures</v>
          </cell>
          <cell r="C13">
            <v>81168.23</v>
          </cell>
          <cell r="G13">
            <v>6320074.3600000003</v>
          </cell>
          <cell r="H13">
            <v>1614414</v>
          </cell>
          <cell r="I13">
            <v>44550469.729999997</v>
          </cell>
          <cell r="L13">
            <v>1506946.84</v>
          </cell>
          <cell r="M13">
            <v>54073073.159999996</v>
          </cell>
        </row>
        <row r="15">
          <cell r="A15" t="str">
            <v>Excess (Deficiency) of Revenues over Expenditures</v>
          </cell>
          <cell r="C15">
            <v>-81168.23</v>
          </cell>
          <cell r="D15">
            <v>2485368790</v>
          </cell>
          <cell r="E15">
            <v>2298421000</v>
          </cell>
          <cell r="G15">
            <v>-6320074.3600000003</v>
          </cell>
          <cell r="H15">
            <v>-18400</v>
          </cell>
          <cell r="I15">
            <v>225571.33000000601</v>
          </cell>
          <cell r="K15">
            <v>87.86</v>
          </cell>
          <cell r="L15">
            <v>-939744.09</v>
          </cell>
          <cell r="M15">
            <v>4776656062.5100002</v>
          </cell>
        </row>
        <row r="17">
          <cell r="A17" t="str">
            <v>OTHER FINANCING SOURCES (USES)</v>
          </cell>
        </row>
        <row r="18">
          <cell r="A18" t="str">
            <v>Transfer In</v>
          </cell>
          <cell r="C18">
            <v>81168.23</v>
          </cell>
          <cell r="D18">
            <v>6147400000</v>
          </cell>
          <cell r="G18">
            <v>5751714.71</v>
          </cell>
          <cell r="M18">
            <v>6153232882.9399996</v>
          </cell>
        </row>
        <row r="19">
          <cell r="A19" t="str">
            <v>Transfer Out</v>
          </cell>
          <cell r="D19">
            <v>-8638662504.0900002</v>
          </cell>
          <cell r="E19">
            <v>-2298421000</v>
          </cell>
          <cell r="I19">
            <v>-153506.82</v>
          </cell>
          <cell r="M19">
            <v>-10937237010.91</v>
          </cell>
        </row>
        <row r="20">
          <cell r="A20" t="str">
            <v>Total Other Financing Sources (Uses)</v>
          </cell>
          <cell r="C20">
            <v>81168.23</v>
          </cell>
          <cell r="D20">
            <v>-2491262504.0900002</v>
          </cell>
          <cell r="E20">
            <v>-2298421000</v>
          </cell>
          <cell r="G20">
            <v>5751714.71</v>
          </cell>
          <cell r="I20">
            <v>-153506.82</v>
          </cell>
          <cell r="M20">
            <v>-4784004127.9700003</v>
          </cell>
        </row>
        <row r="22">
          <cell r="A22" t="str">
            <v>Net Change in Fund Balances</v>
          </cell>
          <cell r="D22">
            <v>-5893714.0900001498</v>
          </cell>
          <cell r="G22">
            <v>-568359.65</v>
          </cell>
          <cell r="H22">
            <v>-18400</v>
          </cell>
          <cell r="I22">
            <v>72064.510000005699</v>
          </cell>
          <cell r="K22">
            <v>87.86</v>
          </cell>
          <cell r="L22">
            <v>-939744.09</v>
          </cell>
          <cell r="M22">
            <v>-7348065.46000004</v>
          </cell>
        </row>
        <row r="24">
          <cell r="A24" t="str">
            <v>FUND FINANCIAL STATEMENT – FUND BALANCES</v>
          </cell>
        </row>
        <row r="25">
          <cell r="A25" t="str">
            <v>Fund Balances, September 1, 2024</v>
          </cell>
          <cell r="D25">
            <v>6318878.2599999998</v>
          </cell>
          <cell r="G25">
            <v>3276729.3</v>
          </cell>
          <cell r="H25">
            <v>22150</v>
          </cell>
          <cell r="I25">
            <v>5985706.26000001</v>
          </cell>
          <cell r="K25">
            <v>2006.52</v>
          </cell>
          <cell r="L25">
            <v>13106547.52</v>
          </cell>
          <cell r="M25">
            <v>28712017.859999999</v>
          </cell>
        </row>
        <row r="27">
          <cell r="A27" t="str">
            <v>Fund Balances, August 31, 2025</v>
          </cell>
          <cell r="D27">
            <v>425164.16999984701</v>
          </cell>
          <cell r="G27">
            <v>2708369.65</v>
          </cell>
          <cell r="H27">
            <v>3750</v>
          </cell>
          <cell r="I27">
            <v>6057770.7700000098</v>
          </cell>
          <cell r="K27">
            <v>2094.38</v>
          </cell>
          <cell r="L27">
            <v>12166803.43</v>
          </cell>
          <cell r="M27">
            <v>21363952.399999999</v>
          </cell>
        </row>
      </sheetData>
      <sheetData sheetId="22">
        <row r="2">
          <cell r="A2" t="str">
            <v>REVENUES</v>
          </cell>
        </row>
        <row r="3">
          <cell r="A3" t="str">
            <v>Interest and Other Investment Income (GR)</v>
          </cell>
          <cell r="B3">
            <v>5735549.7800000003</v>
          </cell>
          <cell r="C3">
            <v>4789056.49</v>
          </cell>
          <cell r="D3">
            <v>-30384.85</v>
          </cell>
          <cell r="E3">
            <v>10494221.42</v>
          </cell>
        </row>
        <row r="4">
          <cell r="A4" t="str">
            <v>Net Increase (Decrease) in Fair Value (GR)</v>
          </cell>
          <cell r="B4">
            <v>29211419.620000001</v>
          </cell>
          <cell r="C4">
            <v>18961868.510000002</v>
          </cell>
          <cell r="E4">
            <v>48173288.130000003</v>
          </cell>
        </row>
        <row r="5">
          <cell r="A5" t="str">
            <v>Other (GR)</v>
          </cell>
          <cell r="C5">
            <v>10767184.02</v>
          </cell>
          <cell r="D5">
            <v>183318992.59999999</v>
          </cell>
          <cell r="E5">
            <v>194086176.62</v>
          </cell>
        </row>
        <row r="6">
          <cell r="A6" t="str">
            <v>Total Revenues</v>
          </cell>
          <cell r="B6">
            <v>34946969.399999999</v>
          </cell>
          <cell r="C6">
            <v>34518109.020000003</v>
          </cell>
          <cell r="D6">
            <v>183288607.75</v>
          </cell>
          <cell r="E6">
            <v>252753686.16999999</v>
          </cell>
        </row>
        <row r="8">
          <cell r="A8" t="str">
            <v>EXPENDITURES</v>
          </cell>
        </row>
        <row r="9">
          <cell r="A9" t="str">
            <v>Professional Fees and Services</v>
          </cell>
          <cell r="B9">
            <v>567864.77</v>
          </cell>
          <cell r="C9">
            <v>421170.56</v>
          </cell>
          <cell r="E9">
            <v>989035.33</v>
          </cell>
        </row>
        <row r="10">
          <cell r="A10" t="str">
            <v>Intergovernmental Payments</v>
          </cell>
          <cell r="C10">
            <v>640855</v>
          </cell>
          <cell r="E10">
            <v>640855</v>
          </cell>
        </row>
        <row r="11">
          <cell r="A11" t="str">
            <v>Total Expenditures</v>
          </cell>
          <cell r="B11">
            <v>567864.77</v>
          </cell>
          <cell r="C11">
            <v>1062025.56</v>
          </cell>
          <cell r="E11">
            <v>1629890.33</v>
          </cell>
        </row>
        <row r="13">
          <cell r="A13" t="str">
            <v>Excess (Deficiency) of Revenues over Expenditures</v>
          </cell>
          <cell r="B13">
            <v>34379104.630000003</v>
          </cell>
          <cell r="C13">
            <v>33456083.460000001</v>
          </cell>
          <cell r="D13">
            <v>183288607.75</v>
          </cell>
          <cell r="E13">
            <v>251123795.84</v>
          </cell>
        </row>
        <row r="15">
          <cell r="A15" t="str">
            <v>OTHER FINANCING SOURCES (USES)</v>
          </cell>
        </row>
        <row r="16">
          <cell r="A16" t="str">
            <v>Transfer In</v>
          </cell>
          <cell r="C16">
            <v>143882.97</v>
          </cell>
          <cell r="D16">
            <v>151713640.11000001</v>
          </cell>
          <cell r="E16">
            <v>151857523.08000001</v>
          </cell>
        </row>
        <row r="17">
          <cell r="A17" t="str">
            <v>Transfer Out</v>
          </cell>
          <cell r="C17">
            <v>-11393102.869999999</v>
          </cell>
          <cell r="D17">
            <v>-199691428.96000001</v>
          </cell>
          <cell r="E17">
            <v>-211084531.83000001</v>
          </cell>
        </row>
        <row r="18">
          <cell r="A18" t="str">
            <v>Contributions to permanent foundation principal</v>
          </cell>
          <cell r="B18">
            <v>-14442611.52</v>
          </cell>
          <cell r="C18">
            <v>-10767184.02</v>
          </cell>
          <cell r="E18">
            <v>-25209795.539999999</v>
          </cell>
        </row>
        <row r="19">
          <cell r="A19" t="str">
            <v>Total Other Financing Sources (Uses)</v>
          </cell>
          <cell r="B19">
            <v>-14442611.52</v>
          </cell>
          <cell r="C19">
            <v>-22016403.920000002</v>
          </cell>
          <cell r="D19">
            <v>-47977788.850000001</v>
          </cell>
          <cell r="E19">
            <v>-84436804.290000007</v>
          </cell>
        </row>
        <row r="21">
          <cell r="A21" t="str">
            <v>Net Change in Fund Balances</v>
          </cell>
          <cell r="B21">
            <v>19936493.109999999</v>
          </cell>
          <cell r="C21">
            <v>11439679.539999999</v>
          </cell>
          <cell r="D21">
            <v>135310818.90000001</v>
          </cell>
          <cell r="E21">
            <v>166686991.55000001</v>
          </cell>
        </row>
        <row r="23">
          <cell r="A23" t="str">
            <v>FUND FINANCIAL STATEMENT – FUND BALANCES</v>
          </cell>
        </row>
        <row r="24">
          <cell r="A24" t="str">
            <v>Fund Balances, September 1, 2024</v>
          </cell>
          <cell r="B24">
            <v>453335015.32999998</v>
          </cell>
          <cell r="C24">
            <v>341927409.91000003</v>
          </cell>
          <cell r="D24">
            <v>30616539.420000002</v>
          </cell>
          <cell r="E24">
            <v>825878964.65999997</v>
          </cell>
        </row>
        <row r="26">
          <cell r="A26" t="str">
            <v>Fund Balances, August 31, 2025</v>
          </cell>
          <cell r="B26">
            <v>473271508.44</v>
          </cell>
          <cell r="C26">
            <v>353367089.44999999</v>
          </cell>
          <cell r="D26">
            <v>165927358.31999999</v>
          </cell>
          <cell r="E26">
            <v>992565956.21000004</v>
          </cell>
        </row>
      </sheetData>
      <sheetData sheetId="23"/>
      <sheetData sheetId="24"/>
      <sheetData sheetId="25">
        <row r="2">
          <cell r="A2" t="str">
            <v>ASSETS</v>
          </cell>
        </row>
        <row r="3">
          <cell r="A3" t="str">
            <v>Cash and Cash Equivalents:</v>
          </cell>
        </row>
        <row r="4">
          <cell r="A4" t="str">
            <v>Cash in State Treasury</v>
          </cell>
          <cell r="B4">
            <v>1796596456.4400001</v>
          </cell>
          <cell r="C4">
            <v>1796596456.4400001</v>
          </cell>
        </row>
        <row r="5">
          <cell r="A5" t="str">
            <v>Total Assets</v>
          </cell>
          <cell r="B5">
            <v>1796596456.4400001</v>
          </cell>
          <cell r="C5">
            <v>1796596456.4400001</v>
          </cell>
        </row>
        <row r="6">
          <cell r="A6" t="str">
            <v>NET POSITION</v>
          </cell>
        </row>
        <row r="7">
          <cell r="A7" t="str">
            <v>Fiduciary NP Other Purposes</v>
          </cell>
          <cell r="B7">
            <v>1796596456.4400001</v>
          </cell>
          <cell r="C7">
            <v>1796596456.4400001</v>
          </cell>
        </row>
        <row r="8">
          <cell r="A8" t="str">
            <v>Total Net Position</v>
          </cell>
          <cell r="B8">
            <v>1796596456.4400001</v>
          </cell>
          <cell r="C8">
            <v>1796596456.4400001</v>
          </cell>
        </row>
        <row r="9">
          <cell r="A9" t="str">
            <v>* USAS D24 GAAP fund is noted as (XXXX)
** USAS D23 fund is noted as U/F (XXXX)</v>
          </cell>
        </row>
      </sheetData>
      <sheetData sheetId="26">
        <row r="2">
          <cell r="A2" t="str">
            <v>ADDITIONS</v>
          </cell>
        </row>
        <row r="3">
          <cell r="A3" t="str">
            <v>Contributions:</v>
          </cell>
        </row>
        <row r="4">
          <cell r="A4" t="str">
            <v>Federal Contributions</v>
          </cell>
          <cell r="B4">
            <v>3685942.05</v>
          </cell>
          <cell r="D4">
            <v>3685942.05</v>
          </cell>
        </row>
        <row r="5">
          <cell r="A5" t="str">
            <v>Total Contributions</v>
          </cell>
          <cell r="B5">
            <v>3685942.05</v>
          </cell>
          <cell r="D5">
            <v>3685942.05</v>
          </cell>
        </row>
        <row r="6">
          <cell r="A6" t="str">
            <v>Investment Income:</v>
          </cell>
        </row>
        <row r="7">
          <cell r="A7" t="str">
            <v>From Investing Activities:</v>
          </cell>
        </row>
        <row r="8">
          <cell r="A8" t="str">
            <v>Interest, Dividend and Other</v>
          </cell>
          <cell r="B8">
            <v>154877.66</v>
          </cell>
          <cell r="C8">
            <v>11364028.58</v>
          </cell>
          <cell r="D8">
            <v>11518906.24</v>
          </cell>
        </row>
        <row r="9">
          <cell r="A9" t="str">
            <v>Total Investing Income (Loss)</v>
          </cell>
          <cell r="B9">
            <v>154877.66</v>
          </cell>
          <cell r="C9">
            <v>11364028.58</v>
          </cell>
          <cell r="D9">
            <v>11518906.24</v>
          </cell>
        </row>
        <row r="10">
          <cell r="A10" t="str">
            <v>Net Income from Investing Activities</v>
          </cell>
          <cell r="B10">
            <v>154877.66</v>
          </cell>
          <cell r="C10">
            <v>11364028.58</v>
          </cell>
          <cell r="D10">
            <v>11518906.24</v>
          </cell>
        </row>
        <row r="11">
          <cell r="A11" t="str">
            <v>Total Net Investment Income (Loss)</v>
          </cell>
          <cell r="B11">
            <v>154877.66</v>
          </cell>
          <cell r="C11">
            <v>11364028.58</v>
          </cell>
          <cell r="D11">
            <v>11518906.24</v>
          </cell>
        </row>
        <row r="12">
          <cell r="A12" t="str">
            <v>Other Additions:</v>
          </cell>
        </row>
        <row r="13">
          <cell r="A13" t="str">
            <v>Other Revenue</v>
          </cell>
          <cell r="C13">
            <v>14298696126.299999</v>
          </cell>
          <cell r="D13">
            <v>14298696126.299999</v>
          </cell>
        </row>
        <row r="14">
          <cell r="A14" t="str">
            <v>Transfer In</v>
          </cell>
          <cell r="B14">
            <v>109001180</v>
          </cell>
          <cell r="D14">
            <v>109001180</v>
          </cell>
        </row>
        <row r="15">
          <cell r="A15" t="str">
            <v>Total Other Additions</v>
          </cell>
          <cell r="B15">
            <v>109001180</v>
          </cell>
          <cell r="C15">
            <v>14298696126.299999</v>
          </cell>
          <cell r="D15">
            <v>14407697306.299999</v>
          </cell>
        </row>
        <row r="16">
          <cell r="A16" t="str">
            <v>Total Additions</v>
          </cell>
          <cell r="B16">
            <v>112841999.70999999</v>
          </cell>
          <cell r="C16">
            <v>14310060154.879999</v>
          </cell>
          <cell r="D16">
            <v>14422902154.59</v>
          </cell>
        </row>
        <row r="17">
          <cell r="A17" t="str">
            <v>DEDUCTIONS</v>
          </cell>
        </row>
        <row r="18">
          <cell r="A18" t="str">
            <v>Interest Expense</v>
          </cell>
          <cell r="C18">
            <v>11071771.01</v>
          </cell>
          <cell r="D18">
            <v>11071771.01</v>
          </cell>
        </row>
        <row r="19">
          <cell r="A19" t="str">
            <v>Intergovernmental Payments</v>
          </cell>
          <cell r="B19">
            <v>113909949.36</v>
          </cell>
          <cell r="C19">
            <v>14219960942.42</v>
          </cell>
          <cell r="D19">
            <v>14333870891.780001</v>
          </cell>
        </row>
        <row r="20">
          <cell r="A20" t="str">
            <v>Total Deductions</v>
          </cell>
          <cell r="B20">
            <v>113909949.36</v>
          </cell>
          <cell r="C20">
            <v>14231032713.43</v>
          </cell>
          <cell r="D20">
            <v>14344942662.790001</v>
          </cell>
        </row>
        <row r="21">
          <cell r="A21" t="str">
            <v>INCREASE (DECREASE) IN NET POSITION</v>
          </cell>
          <cell r="B21">
            <v>-1067949.6500000099</v>
          </cell>
          <cell r="C21">
            <v>79027441.4499989</v>
          </cell>
          <cell r="D21">
            <v>77959491.799999207</v>
          </cell>
        </row>
        <row r="22">
          <cell r="A22" t="str">
            <v>NET POSITION</v>
          </cell>
        </row>
        <row r="23">
          <cell r="A23" t="str">
            <v>Net Position, September 1, 2024</v>
          </cell>
          <cell r="B23">
            <v>7405557.79</v>
          </cell>
          <cell r="C23">
            <v>1717569014.99</v>
          </cell>
          <cell r="D23">
            <v>1724974572.78</v>
          </cell>
        </row>
        <row r="24">
          <cell r="A24" t="str">
            <v>Net Position, September 1, 2024, as Restated</v>
          </cell>
          <cell r="B24">
            <v>7405557.79</v>
          </cell>
          <cell r="C24">
            <v>1717569014.99</v>
          </cell>
          <cell r="D24">
            <v>1724974572.78</v>
          </cell>
        </row>
        <row r="25">
          <cell r="A25" t="str">
            <v>Net Position, August 31, 2025</v>
          </cell>
          <cell r="B25">
            <v>6337608.1399999904</v>
          </cell>
          <cell r="C25">
            <v>1796596456.4400001</v>
          </cell>
          <cell r="D25">
            <v>1802934064.5799999</v>
          </cell>
        </row>
        <row r="26">
          <cell r="A26" t="str">
            <v>The accompanying notes to the financial statements are an integral part of this statement.</v>
          </cell>
        </row>
      </sheetData>
      <sheetData sheetId="27">
        <row r="2">
          <cell r="A2" t="str">
            <v>ADDITIONS</v>
          </cell>
        </row>
        <row r="3">
          <cell r="A3" t="str">
            <v>Contributions:</v>
          </cell>
        </row>
        <row r="4">
          <cell r="A4" t="str">
            <v>Federal Contributions</v>
          </cell>
          <cell r="D4">
            <v>3685942.05</v>
          </cell>
          <cell r="E4">
            <v>3685942.05</v>
          </cell>
        </row>
        <row r="5">
          <cell r="A5" t="str">
            <v>Total Contributions</v>
          </cell>
          <cell r="D5">
            <v>3685942.05</v>
          </cell>
          <cell r="E5">
            <v>3685942.05</v>
          </cell>
        </row>
        <row r="6">
          <cell r="A6" t="str">
            <v>Investment Income:</v>
          </cell>
        </row>
        <row r="7">
          <cell r="A7" t="str">
            <v>From Investing Activities:</v>
          </cell>
        </row>
        <row r="8">
          <cell r="A8" t="str">
            <v xml:space="preserve">Interest, Dividend and Other </v>
          </cell>
          <cell r="D8">
            <v>154877.66</v>
          </cell>
          <cell r="E8">
            <v>154877.66</v>
          </cell>
        </row>
        <row r="9">
          <cell r="A9" t="str">
            <v>Total Investing Income (Loss)</v>
          </cell>
          <cell r="D9">
            <v>154877.66</v>
          </cell>
          <cell r="E9">
            <v>154877.66</v>
          </cell>
        </row>
        <row r="10">
          <cell r="A10" t="str">
            <v>Net Income from Investing Activities</v>
          </cell>
          <cell r="D10">
            <v>154877.66</v>
          </cell>
          <cell r="E10">
            <v>154877.66</v>
          </cell>
        </row>
        <row r="11">
          <cell r="A11" t="str">
            <v>Total Net Investment Income (Loss)</v>
          </cell>
          <cell r="D11">
            <v>154877.66</v>
          </cell>
          <cell r="E11">
            <v>3995697.37</v>
          </cell>
        </row>
        <row r="12">
          <cell r="A12" t="str">
            <v>Other Additions:</v>
          </cell>
        </row>
        <row r="13">
          <cell r="A13" t="str">
            <v>Transfer In</v>
          </cell>
          <cell r="B13">
            <v>109001180</v>
          </cell>
          <cell r="E13">
            <v>109001180</v>
          </cell>
        </row>
        <row r="14">
          <cell r="A14" t="str">
            <v>Total Other Additions</v>
          </cell>
          <cell r="B14">
            <v>109001180</v>
          </cell>
          <cell r="E14">
            <v>109001180</v>
          </cell>
        </row>
        <row r="15">
          <cell r="A15" t="str">
            <v>Total Additions</v>
          </cell>
          <cell r="B15">
            <v>109001180</v>
          </cell>
          <cell r="D15">
            <v>3840819.71</v>
          </cell>
          <cell r="E15">
            <v>112996877.37</v>
          </cell>
        </row>
        <row r="16">
          <cell r="A16" t="str">
            <v>DEDUCTIONS</v>
          </cell>
        </row>
        <row r="17">
          <cell r="A17" t="str">
            <v>Intergovernmental Payments</v>
          </cell>
          <cell r="B17">
            <v>109001180</v>
          </cell>
          <cell r="D17">
            <v>4908769.3600000003</v>
          </cell>
          <cell r="E17">
            <v>113909949.36</v>
          </cell>
        </row>
        <row r="18">
          <cell r="A18" t="str">
            <v>Total Deductions</v>
          </cell>
          <cell r="B18">
            <v>109001180</v>
          </cell>
          <cell r="D18">
            <v>4908769.3600000003</v>
          </cell>
          <cell r="E18">
            <v>113909949.36</v>
          </cell>
        </row>
        <row r="19">
          <cell r="A19" t="str">
            <v>INCREASE (DECREASE) IN NET POSITION</v>
          </cell>
          <cell r="D19">
            <v>-1067949.6499999999</v>
          </cell>
          <cell r="E19">
            <v>-1067949.6499999999</v>
          </cell>
        </row>
        <row r="20">
          <cell r="A20" t="str">
            <v>NET POSITION</v>
          </cell>
        </row>
        <row r="21">
          <cell r="A21" t="str">
            <v>Net Position, September 1, 2024</v>
          </cell>
          <cell r="C21">
            <v>32579.81</v>
          </cell>
          <cell r="D21">
            <v>7372977.9800000004</v>
          </cell>
          <cell r="E21">
            <v>7405557.79</v>
          </cell>
        </row>
        <row r="22">
          <cell r="A22" t="str">
            <v>Net Position, August 31, 2025</v>
          </cell>
          <cell r="C22">
            <v>32579.81</v>
          </cell>
          <cell r="D22">
            <v>6305028.3300000001</v>
          </cell>
          <cell r="E22">
            <v>6337608.1399999997</v>
          </cell>
        </row>
        <row r="23">
          <cell r="A23" t="str">
            <v>* USAS D24 GAAP fund is noted as (XXXX)
** USAS D23 fund is noted as U/F (XXXX)</v>
          </cell>
        </row>
      </sheetData>
      <sheetData sheetId="28">
        <row r="2">
          <cell r="A2" t="str">
            <v>ADDITIONS</v>
          </cell>
        </row>
        <row r="3">
          <cell r="A3" t="str">
            <v>Investment Income:</v>
          </cell>
        </row>
        <row r="4">
          <cell r="A4" t="str">
            <v>From Investing Activities:</v>
          </cell>
        </row>
        <row r="5">
          <cell r="A5" t="str">
            <v>Interest, Dividend and Other</v>
          </cell>
          <cell r="B5">
            <v>11364028.58</v>
          </cell>
          <cell r="C5">
            <v>11364028.58</v>
          </cell>
        </row>
        <row r="6">
          <cell r="A6" t="str">
            <v>Total Investing Income (Loss)</v>
          </cell>
          <cell r="B6">
            <v>11364028.58</v>
          </cell>
          <cell r="C6">
            <v>11364028.58</v>
          </cell>
        </row>
        <row r="7">
          <cell r="A7" t="str">
            <v>Net Income from Investing Activities</v>
          </cell>
          <cell r="B7">
            <v>11364028.58</v>
          </cell>
          <cell r="C7">
            <v>11364028.58</v>
          </cell>
        </row>
        <row r="8">
          <cell r="A8" t="str">
            <v>Total Net Investment Income (Loss)</v>
          </cell>
          <cell r="B8">
            <v>11364028.58</v>
          </cell>
          <cell r="C8">
            <v>11364028.58</v>
          </cell>
        </row>
        <row r="9">
          <cell r="A9" t="str">
            <v>Other Additions:</v>
          </cell>
        </row>
        <row r="10">
          <cell r="A10" t="str">
            <v>Other Revenue</v>
          </cell>
          <cell r="B10">
            <v>14298696126.299999</v>
          </cell>
          <cell r="C10">
            <v>14298696126.299999</v>
          </cell>
        </row>
        <row r="11">
          <cell r="A11" t="str">
            <v>Total Other Additions</v>
          </cell>
          <cell r="B11">
            <v>14298696126.299999</v>
          </cell>
          <cell r="C11">
            <v>14298696126.299999</v>
          </cell>
        </row>
        <row r="12">
          <cell r="A12" t="str">
            <v>Total Additions</v>
          </cell>
          <cell r="B12">
            <v>14310060154.879999</v>
          </cell>
          <cell r="C12">
            <v>14310060154.879999</v>
          </cell>
        </row>
        <row r="13">
          <cell r="A13" t="str">
            <v>DEDUCTIONS</v>
          </cell>
        </row>
        <row r="14">
          <cell r="A14" t="str">
            <v>Interest Expense</v>
          </cell>
          <cell r="B14">
            <v>11071771.01</v>
          </cell>
          <cell r="C14">
            <v>11071771.01</v>
          </cell>
        </row>
        <row r="15">
          <cell r="A15" t="str">
            <v>Intergovernmental Payments</v>
          </cell>
          <cell r="B15">
            <v>14219960942.42</v>
          </cell>
          <cell r="C15">
            <v>14219960942.42</v>
          </cell>
        </row>
        <row r="16">
          <cell r="A16" t="str">
            <v>Total Deductions</v>
          </cell>
          <cell r="B16">
            <v>14231032713.43</v>
          </cell>
          <cell r="C16">
            <v>14231032713.43</v>
          </cell>
        </row>
        <row r="17">
          <cell r="A17" t="str">
            <v>INCREASE (DECREASE) IN NET POSITION</v>
          </cell>
          <cell r="B17">
            <v>79027441.4499989</v>
          </cell>
          <cell r="C17">
            <v>79027441.4499989</v>
          </cell>
        </row>
        <row r="18">
          <cell r="A18" t="str">
            <v>NET POSITION</v>
          </cell>
        </row>
        <row r="19">
          <cell r="A19" t="str">
            <v>Net Position, September 1, 2024</v>
          </cell>
          <cell r="B19">
            <v>1717569014.99</v>
          </cell>
          <cell r="C19">
            <v>1717569014.99</v>
          </cell>
        </row>
        <row r="20">
          <cell r="A20" t="str">
            <v>Net Position, August 31, 2025</v>
          </cell>
          <cell r="B20">
            <v>1796596456.4400001</v>
          </cell>
          <cell r="C20">
            <v>1796596456.4400001</v>
          </cell>
        </row>
        <row r="21">
          <cell r="A21" t="str">
            <v>* USAS D24 GAAP fund is noted as (XXXX)
** USAS D23 fund is noted as U/F (XXXX)</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ster Dates"/>
      <sheetName val="Note 2"/>
      <sheetName val="Note 2 SPA Working Papers"/>
      <sheetName val="Note 3a"/>
      <sheetName val="Note 3b"/>
      <sheetName val="Note 3c"/>
      <sheetName val="Note 3 text Foreign Risk"/>
      <sheetName val="Note 5"/>
      <sheetName val="Note 7"/>
      <sheetName val="Note 7 Working Papers - TTSTC"/>
      <sheetName val="Note 12"/>
      <sheetName val="Note 17"/>
      <sheetName val="Note 17 Working Papers"/>
      <sheetName val="Note 28 Contested Taxes"/>
      <sheetName val="Note 27"/>
      <sheetName val="Note 15 Contingencies and Commi"/>
      <sheetName val="Note 32"/>
    </sheetNames>
    <sheetDataSet>
      <sheetData sheetId="0" refreshError="1">
        <row r="5">
          <cell r="B5">
            <v>2025</v>
          </cell>
          <cell r="C5">
            <v>2024</v>
          </cell>
          <cell r="D5">
            <v>2023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0">
          <cell r="D20">
            <v>363205.86</v>
          </cell>
          <cell r="E20">
            <v>256548.82</v>
          </cell>
          <cell r="F20">
            <v>14749033.52</v>
          </cell>
          <cell r="H20">
            <v>246352.98</v>
          </cell>
          <cell r="I20">
            <v>174010.31</v>
          </cell>
          <cell r="J20">
            <v>10003881.380000001</v>
          </cell>
        </row>
        <row r="21">
          <cell r="D21">
            <v>0</v>
          </cell>
          <cell r="E21">
            <v>596570.34</v>
          </cell>
          <cell r="F21">
            <v>0</v>
          </cell>
          <cell r="H21">
            <v>0</v>
          </cell>
          <cell r="I21">
            <v>404637.97</v>
          </cell>
          <cell r="J21">
            <v>0</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0"/>
  <sheetViews>
    <sheetView showRuler="0" workbookViewId="0">
      <selection activeCell="F32" sqref="F32"/>
    </sheetView>
  </sheetViews>
  <sheetFormatPr defaultColWidth="0" defaultRowHeight="15" zeroHeight="1" x14ac:dyDescent="0.5"/>
  <cols>
    <col min="1" max="1" width="12.83203125" style="2" customWidth="1"/>
    <col min="2" max="16384" width="8.88671875" style="2" hidden="1"/>
  </cols>
  <sheetData>
    <row r="1" s="17" customFormat="1" ht="15" customHeight="1" x14ac:dyDescent="0.6"/>
    <row r="2" ht="15" hidden="1" customHeight="1" x14ac:dyDescent="0.5"/>
    <row r="3" ht="15" hidden="1" customHeight="1" x14ac:dyDescent="0.5"/>
    <row r="4" ht="15" hidden="1" customHeight="1" x14ac:dyDescent="0.5"/>
    <row r="5" ht="15" hidden="1" customHeight="1" x14ac:dyDescent="0.5"/>
    <row r="6" ht="15" hidden="1" customHeight="1" x14ac:dyDescent="0.5"/>
    <row r="7" ht="15" hidden="1" customHeight="1" x14ac:dyDescent="0.5"/>
    <row r="8" ht="15" hidden="1" customHeight="1" x14ac:dyDescent="0.5"/>
    <row r="9" ht="15" hidden="1" customHeight="1" x14ac:dyDescent="0.5"/>
    <row r="10" ht="15" hidden="1" customHeight="1" x14ac:dyDescent="0.5"/>
    <row r="11" ht="15" hidden="1" customHeight="1" x14ac:dyDescent="0.5"/>
    <row r="12" ht="15" hidden="1" customHeight="1" x14ac:dyDescent="0.5"/>
    <row r="13" ht="15" hidden="1" customHeight="1" x14ac:dyDescent="0.5"/>
    <row r="14" ht="15" hidden="1" customHeight="1" x14ac:dyDescent="0.5"/>
    <row r="15" ht="15" hidden="1" customHeight="1" x14ac:dyDescent="0.5"/>
    <row r="16" ht="15" hidden="1" customHeight="1" x14ac:dyDescent="0.5"/>
    <row r="17" ht="15" hidden="1" customHeight="1" x14ac:dyDescent="0.5"/>
    <row r="18" ht="15" hidden="1" customHeight="1" x14ac:dyDescent="0.5"/>
    <row r="19" ht="15" hidden="1" customHeight="1" x14ac:dyDescent="0.5"/>
    <row r="20" ht="15" hidden="1" customHeight="1" x14ac:dyDescent="0.5"/>
    <row r="21" ht="15" hidden="1" customHeight="1" x14ac:dyDescent="0.5"/>
    <row r="22" ht="15" hidden="1" customHeight="1" x14ac:dyDescent="0.5"/>
    <row r="23" ht="15" hidden="1" customHeight="1" x14ac:dyDescent="0.5"/>
    <row r="24" ht="15" hidden="1" customHeight="1" x14ac:dyDescent="0.5"/>
    <row r="25" ht="15" hidden="1" customHeight="1" x14ac:dyDescent="0.5"/>
    <row r="26" ht="15" hidden="1" customHeight="1" x14ac:dyDescent="0.5"/>
    <row r="27" ht="15" hidden="1" customHeight="1" x14ac:dyDescent="0.5"/>
    <row r="28" ht="15" hidden="1" customHeight="1" x14ac:dyDescent="0.5"/>
    <row r="29" ht="15" hidden="1" customHeight="1" x14ac:dyDescent="0.5"/>
    <row r="30" ht="15" hidden="1" customHeight="1" x14ac:dyDescent="0.5"/>
    <row r="31" ht="15" hidden="1" customHeight="1" x14ac:dyDescent="0.5"/>
    <row r="32"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sheetData>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780CC-4BF4-40D6-9091-CA59F45B8D51}">
  <sheetPr codeName="Sheet2"/>
  <dimension ref="A1:A30"/>
  <sheetViews>
    <sheetView tabSelected="1" workbookViewId="0">
      <selection sqref="A1:XFD1"/>
    </sheetView>
  </sheetViews>
  <sheetFormatPr defaultColWidth="0" defaultRowHeight="15" zeroHeight="1" x14ac:dyDescent="0.5"/>
  <cols>
    <col min="1" max="1" width="153.71875" style="2" customWidth="1"/>
    <col min="2" max="16384" width="8.88671875" style="2" hidden="1"/>
  </cols>
  <sheetData>
    <row r="1" spans="1:1" s="17" customFormat="1" ht="24" customHeight="1" x14ac:dyDescent="0.6">
      <c r="A1" s="17" t="s">
        <v>509</v>
      </c>
    </row>
    <row r="2" spans="1:1" s="198" customFormat="1" x14ac:dyDescent="0.5">
      <c r="A2" s="197" t="s">
        <v>526</v>
      </c>
    </row>
    <row r="3" spans="1:1" s="198" customFormat="1" x14ac:dyDescent="0.5">
      <c r="A3" s="197" t="s">
        <v>527</v>
      </c>
    </row>
    <row r="4" spans="1:1" s="198" customFormat="1" x14ac:dyDescent="0.5">
      <c r="A4" s="197" t="s">
        <v>528</v>
      </c>
    </row>
    <row r="5" spans="1:1" s="198" customFormat="1" x14ac:dyDescent="0.5">
      <c r="A5" s="197" t="s">
        <v>529</v>
      </c>
    </row>
    <row r="6" spans="1:1" s="198" customFormat="1" x14ac:dyDescent="0.5">
      <c r="A6" s="197" t="s">
        <v>516</v>
      </c>
    </row>
    <row r="7" spans="1:1" s="198" customFormat="1" x14ac:dyDescent="0.5">
      <c r="A7" s="197" t="s">
        <v>519</v>
      </c>
    </row>
    <row r="8" spans="1:1" s="198" customFormat="1" x14ac:dyDescent="0.5">
      <c r="A8" s="197" t="s">
        <v>520</v>
      </c>
    </row>
    <row r="9" spans="1:1" s="198" customFormat="1" x14ac:dyDescent="0.5">
      <c r="A9" s="197" t="s">
        <v>521</v>
      </c>
    </row>
    <row r="10" spans="1:1" s="198" customFormat="1" x14ac:dyDescent="0.5">
      <c r="A10" s="197" t="s">
        <v>524</v>
      </c>
    </row>
    <row r="11" spans="1:1" s="198" customFormat="1" x14ac:dyDescent="0.5">
      <c r="A11" s="197" t="s">
        <v>525</v>
      </c>
    </row>
    <row r="12" spans="1:1" s="198" customFormat="1" x14ac:dyDescent="0.5">
      <c r="A12" s="197" t="s">
        <v>533</v>
      </c>
    </row>
    <row r="13" spans="1:1" s="198" customFormat="1" x14ac:dyDescent="0.5">
      <c r="A13" s="197" t="s">
        <v>532</v>
      </c>
    </row>
    <row r="14" spans="1:1" s="198" customFormat="1" x14ac:dyDescent="0.5">
      <c r="A14" s="197" t="s">
        <v>535</v>
      </c>
    </row>
    <row r="15" spans="1:1" s="198" customFormat="1" x14ac:dyDescent="0.5">
      <c r="A15" s="197" t="s">
        <v>537</v>
      </c>
    </row>
    <row r="16" spans="1:1" s="198" customFormat="1" x14ac:dyDescent="0.5">
      <c r="A16" s="197" t="s">
        <v>538</v>
      </c>
    </row>
    <row r="17" spans="1:1" s="198" customFormat="1" x14ac:dyDescent="0.5">
      <c r="A17" s="197" t="s">
        <v>541</v>
      </c>
    </row>
    <row r="18" spans="1:1" s="198" customFormat="1" x14ac:dyDescent="0.5">
      <c r="A18" s="197" t="s">
        <v>540</v>
      </c>
    </row>
    <row r="19" spans="1:1" s="198" customFormat="1" x14ac:dyDescent="0.5">
      <c r="A19" s="197" t="s">
        <v>547</v>
      </c>
    </row>
    <row r="20" spans="1:1" s="198" customFormat="1" x14ac:dyDescent="0.5">
      <c r="A20" s="197" t="s">
        <v>546</v>
      </c>
    </row>
    <row r="21" spans="1:1" s="198" customFormat="1" x14ac:dyDescent="0.5">
      <c r="A21" s="197" t="s">
        <v>545</v>
      </c>
    </row>
    <row r="22" spans="1:1" s="198" customFormat="1" x14ac:dyDescent="0.5">
      <c r="A22" s="197" t="s">
        <v>544</v>
      </c>
    </row>
    <row r="23" spans="1:1" s="198" customFormat="1" x14ac:dyDescent="0.5">
      <c r="A23" s="197" t="s">
        <v>548</v>
      </c>
    </row>
    <row r="24" spans="1:1" s="198" customFormat="1" x14ac:dyDescent="0.5">
      <c r="A24" s="197" t="s">
        <v>550</v>
      </c>
    </row>
    <row r="25" spans="1:1" s="198" customFormat="1" x14ac:dyDescent="0.5">
      <c r="A25" s="197" t="s">
        <v>552</v>
      </c>
    </row>
    <row r="26" spans="1:1" s="198" customFormat="1" x14ac:dyDescent="0.5">
      <c r="A26" s="197" t="s">
        <v>555</v>
      </c>
    </row>
    <row r="27" spans="1:1" s="198" customFormat="1" x14ac:dyDescent="0.5">
      <c r="A27" s="197" t="s">
        <v>554</v>
      </c>
    </row>
    <row r="28" spans="1:1" s="198" customFormat="1" x14ac:dyDescent="0.5">
      <c r="A28" s="197" t="s">
        <v>558</v>
      </c>
    </row>
    <row r="29" spans="1:1" s="198" customFormat="1" x14ac:dyDescent="0.5">
      <c r="A29" s="197" t="s">
        <v>559</v>
      </c>
    </row>
    <row r="30" spans="1:1" x14ac:dyDescent="0.5">
      <c r="A30" s="2" t="s">
        <v>511</v>
      </c>
    </row>
  </sheetData>
  <hyperlinks>
    <hyperlink ref="A29" location="'Schedule 5'!A1" display="SCHEDULE 5 Schedule of Tax Revenue, Tax Receivable and Deferred Inflow Tax Revenue" xr:uid="{3A5BB860-BCA9-4D00-92DB-BD8938A79803}"/>
    <hyperlink ref="A28" location="'Schedule 4 concluded'!A1" display="SCHEDULE 4 Schedule of Modified to Full Accrual Adjustments – Governmental Balance Sheet/Statement of Net Position – Governmental-Concluded" xr:uid="{578DDF43-1E30-40FA-9292-382B3E3F884B}"/>
    <hyperlink ref="A27" location="'Schedule 4'!A1" display="SCHEDULE 4 Schedule of Modified to Full Accrual Adjustments – Governmental Balance Sheet/Statement of Net Position – Governmental" xr:uid="{37D25845-57B7-46A9-8C59-E23974E42C60}"/>
    <hyperlink ref="A26" location="'Schedule 1-A'!A1" display="SCHEDULE 1A Schedule of Federal Financial Assistance " xr:uid="{5801FB65-FA75-40C7-8DEA-1C9E03D0712A}"/>
    <hyperlink ref="A25" location="'Exhibit J-2'!A1" display="Exhibit J-2 Combining Statement of Changes in Fiduciary Net Position -Custodial Funds" xr:uid="{287EEC0F-A2D2-4A9C-8606-7E5E9DC8F41A}"/>
    <hyperlink ref="A24" location="'Exhibit J-1'!A1" display="Exhibit J-1 Combining Statement of Fiduciary Net Position - Custodial Funds " xr:uid="{379AB5AE-7D6D-4024-AF6F-C9D254788714}"/>
    <hyperlink ref="A23" location="'Exhibit I-2'!A1" display="Exhibit I-2 Combining Statement of Changes in Fiduciary Net Position –Private-Purpose Trust Funds " xr:uid="{BE242B7C-37A6-495F-AFF4-38714952C4FD}"/>
    <hyperlink ref="A22" location="'Exhibit I-1'!A1" display="Exhibit I-1 Combining Statement of Fiduciary Net Position –Private-Purpose Trust Funds August 31, 2025" xr:uid="{A8537909-3727-4FE0-8F86-E0356685C5D0}"/>
    <hyperlink ref="A21" location="'Exhibit C-2'!A1" display="Exhibit C-2 Combining Statement of Revenues, Expenditures, and Changes in Fund Balances – Permanent Funds      " xr:uid="{97CA4D43-B4E4-439C-8504-F0BF6B264A36}"/>
    <hyperlink ref="A20" location="'Exhibit C-1'!A1" display="Exhibit C-1 Combining Balance Sheet – Permanent Funds" xr:uid="{54B7E5C8-3CA0-422D-A433-185969970F6C}"/>
    <hyperlink ref="A19" location="'Exhibit B-2'!A1" display="Exhibit B-2 Combining Statement of Revenues, Expenditures and Changes in Fund Balances – Special Revenue Funds" xr:uid="{C8600D41-8038-4967-B849-8396098B4424}"/>
    <hyperlink ref="A18" location="'Exhibit B-1'!A1" display="Exhibit B-1 Combining Balance Sheet – Special Revenue Funds " xr:uid="{3F2859D8-3F31-4E89-8D67-3515506802B4}"/>
    <hyperlink ref="A17" location="'Exhibit A-2'!A1" display="Exhibit A-2 Combining Statement of Revenues, Expenditures and Changes in Fund Balances-All General and Consolidated Funds" xr:uid="{A6C37626-BEBA-41A0-9A29-E8A83DF1D50B}"/>
    <hyperlink ref="A16" location="'Exhibit A-1'!A1" display="Exhibit A-1 Combining Balance Sheet – All General and Consolidated Funds" xr:uid="{A4374A45-0B9D-4D5C-AE69-E4E38D932008}"/>
    <hyperlink ref="A15" location="'Note 32 Govt Fund Balance'!A1" display="Note 32: Governmental Fund Balances" xr:uid="{5B82BA37-8DD0-444C-B371-C21A73C8491C}"/>
    <hyperlink ref="A14" location="'Note 27 Taxes Rec'' &amp; Payables'!A1" display="Note 27: Taxes Receivables/Payables" xr:uid="{9BE51ECE-6124-4917-A2CE-F71FFCBC8E51}"/>
    <hyperlink ref="A13" location="'Note 17 Risk Management'!A1" display="Note 17: Risk Management" xr:uid="{064C1CC7-8BF6-4862-BC11-C32C9B5FEF09}"/>
    <hyperlink ref="A12" location="'Note 12 Interfund'!A1" display="Note 12: Interfund Activity and Transactions" xr:uid="{0CB2ADAD-CD94-4819-961C-54722AE49BB2}"/>
    <hyperlink ref="A11" location="'Note 7 Derivatives'!A1" display="Note 7: Derivatives" xr:uid="{2F7DB528-E033-408A-8F94-1A50F1570AD3}"/>
    <hyperlink ref="A10" location="'Note 5 Long Term Liabilities'!A1" display="Note 5: Summary of Long Term Liabilities" xr:uid="{1EF63FC7-D0E7-49EF-9278-7D88D72F26C8}"/>
    <hyperlink ref="A9" location="'Note 3 Credit Risk'!A1" display="Note 3: Credit Risk" xr:uid="{2C7FCF1B-A555-46BE-8FD3-A1A21CF9F03E}"/>
    <hyperlink ref="A8" location="'Note 3 Investments'!A1" display="Note 3 Investments" xr:uid="{3F43A2E4-BE3E-4E15-99BA-3ED0732ADF19}"/>
    <hyperlink ref="A7" location="'Note 3 Deposits of Cash in Bank'!A1" display="Note 3: Deposits of Cash In Bank" xr:uid="{4CE5B01A-506D-4570-A137-E9694EE1111C}"/>
    <hyperlink ref="A6" location="'Note 2 Capital Assets'!A1" display="Note 2: Capital Assets" xr:uid="{659CC711-E423-4450-A88F-9E723BF48B34}"/>
    <hyperlink ref="A5" location="'Exhibit VII'!A1" display="Exhibit VII" xr:uid="{499F0DD0-5A0B-4D23-8579-ADE60098BB4E}"/>
    <hyperlink ref="A4" location="'Exhibit VI'!A1" display="Exhibit VI" xr:uid="{858B8AEA-64EF-4BCA-A17E-6DE7F2E32D9C}"/>
    <hyperlink ref="A3" location="'Exhibit II'!A1" display="Exhibit II" xr:uid="{A2930B3C-0CDA-446F-A7BF-64BB67515B6E}"/>
    <hyperlink ref="A2" location="'Exhibit I'!A1" display="Exhibit I" xr:uid="{89536EF6-2800-41C0-B14C-D6FEF7E4E00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52"/>
  <sheetViews>
    <sheetView showRuler="0" workbookViewId="0">
      <selection sqref="A1:E1"/>
    </sheetView>
  </sheetViews>
  <sheetFormatPr defaultColWidth="0" defaultRowHeight="15" zeroHeight="1" x14ac:dyDescent="0.5"/>
  <cols>
    <col min="1" max="1" width="50.71875" style="2" customWidth="1"/>
    <col min="2" max="2" width="28.71875" style="2" customWidth="1"/>
    <col min="3" max="3" width="26.83203125" style="2" bestFit="1" customWidth="1"/>
    <col min="4" max="4" width="23" style="2" customWidth="1"/>
    <col min="5" max="5" width="22.44140625" style="2" bestFit="1" customWidth="1"/>
    <col min="6" max="16384" width="12.83203125" style="2" hidden="1"/>
  </cols>
  <sheetData>
    <row r="1" spans="1:5" s="17" customFormat="1" ht="22.2" customHeight="1" thickTop="1" x14ac:dyDescent="0.6">
      <c r="A1" s="259" t="s">
        <v>560</v>
      </c>
      <c r="B1" s="259"/>
      <c r="C1" s="259"/>
      <c r="D1" s="259"/>
      <c r="E1" s="259"/>
    </row>
    <row r="2" spans="1:5" ht="16" customHeight="1" x14ac:dyDescent="0.5">
      <c r="A2" s="262" t="s">
        <v>2</v>
      </c>
      <c r="B2" s="262"/>
      <c r="C2" s="262"/>
      <c r="D2" s="262"/>
      <c r="E2" s="262"/>
    </row>
    <row r="3" spans="1:5" s="217" customFormat="1" ht="30" x14ac:dyDescent="0.5">
      <c r="A3" s="215" t="s">
        <v>512</v>
      </c>
      <c r="B3" s="216" t="s">
        <v>3</v>
      </c>
      <c r="C3" s="216" t="s">
        <v>4</v>
      </c>
      <c r="D3" s="216" t="s">
        <v>5</v>
      </c>
      <c r="E3" s="216" t="s">
        <v>6</v>
      </c>
    </row>
    <row r="4" spans="1:5" x14ac:dyDescent="0.5">
      <c r="A4" s="258" t="str">
        <f>+'Exhibit I - no Z rows'!A3</f>
        <v>ASSETS</v>
      </c>
      <c r="B4" s="258"/>
      <c r="C4" s="258"/>
      <c r="D4" s="258"/>
      <c r="E4" s="258"/>
    </row>
    <row r="5" spans="1:5" x14ac:dyDescent="0.5">
      <c r="A5" s="258" t="str">
        <f>+'Exhibit I - no Z rows'!A4</f>
        <v xml:space="preserve">   Current Assets:</v>
      </c>
      <c r="B5" s="258"/>
      <c r="C5" s="258"/>
      <c r="D5" s="258"/>
      <c r="E5" s="258"/>
    </row>
    <row r="6" spans="1:5" x14ac:dyDescent="0.5">
      <c r="A6" s="258" t="str">
        <f>+'Exhibit I - no Z rows'!A5</f>
        <v xml:space="preserve">      Cash and Cash Equivalents:</v>
      </c>
      <c r="B6" s="258"/>
      <c r="C6" s="258"/>
      <c r="D6" s="258"/>
      <c r="E6" s="258"/>
    </row>
    <row r="7" spans="1:5" x14ac:dyDescent="0.5">
      <c r="A7" s="15" t="str">
        <f>+'Exhibit I - no Z rows'!A6</f>
        <v xml:space="preserve">         Cash in Bank (Note 3)</v>
      </c>
      <c r="B7" s="18">
        <v>0</v>
      </c>
      <c r="C7" s="19">
        <f>+'Exhibit I - no Z rows'!C6</f>
        <v>18689014.300000001</v>
      </c>
      <c r="D7" s="18">
        <v>0</v>
      </c>
      <c r="E7" s="19">
        <f>+'Exhibit I - no Z rows'!E6</f>
        <v>18689014.300000001</v>
      </c>
    </row>
    <row r="8" spans="1:5" x14ac:dyDescent="0.5">
      <c r="A8" s="15" t="str">
        <f>+'Exhibit I - no Z rows'!A7</f>
        <v xml:space="preserve">         Cash in State Treasury</v>
      </c>
      <c r="B8" s="20">
        <v>34736046146.099998</v>
      </c>
      <c r="C8" s="21">
        <f>+'Exhibit I - no Z rows'!C7</f>
        <v>6063607.5499999998</v>
      </c>
      <c r="D8" s="21">
        <f>+'Exhibit I - no Z rows'!D7</f>
        <v>168773762.36000001</v>
      </c>
      <c r="E8" s="20">
        <v>34910883516.010002</v>
      </c>
    </row>
    <row r="9" spans="1:5" x14ac:dyDescent="0.5">
      <c r="A9" s="15" t="str">
        <f>+'Exhibit I - no Z rows'!A8</f>
        <v>Legislative Appropriations</v>
      </c>
      <c r="B9" s="21">
        <v>-233708986.06</v>
      </c>
      <c r="C9" s="18">
        <v>0</v>
      </c>
      <c r="D9" s="18">
        <v>0</v>
      </c>
      <c r="E9" s="21">
        <v>-233708986.06</v>
      </c>
    </row>
    <row r="10" spans="1:5" x14ac:dyDescent="0.5">
      <c r="A10" s="15" t="str">
        <f>+'Exhibit I - no Z rows'!A9</f>
        <v xml:space="preserve">      Short Term Investments (Note 3)</v>
      </c>
      <c r="B10" s="21">
        <f>+'Exhibit I - no Z rows'!B9</f>
        <v>239137063.86000001</v>
      </c>
      <c r="C10" s="21">
        <f>+'Exhibit I - no Z rows'!C9</f>
        <v>1316237.25</v>
      </c>
      <c r="D10" s="21">
        <f>+'Exhibit I - no Z rows'!D9</f>
        <v>24130238.800000001</v>
      </c>
      <c r="E10" s="21">
        <f>+'Exhibit I - no Z rows'!E9</f>
        <v>264583539.91</v>
      </c>
    </row>
    <row r="11" spans="1:5" x14ac:dyDescent="0.5">
      <c r="A11" s="15" t="str">
        <f>+'Exhibit I - no Z rows'!A10</f>
        <v xml:space="preserve">      Receivables:</v>
      </c>
      <c r="B11" s="21"/>
      <c r="C11" s="21"/>
      <c r="D11" s="21"/>
      <c r="E11" s="21"/>
    </row>
    <row r="12" spans="1:5" x14ac:dyDescent="0.5">
      <c r="A12" s="15" t="str">
        <f>+'Exhibit I - no Z rows'!A11</f>
        <v xml:space="preserve">         Accounts</v>
      </c>
      <c r="B12" s="21">
        <f>+'Exhibit I - no Z rows'!B11</f>
        <v>285466666.67000002</v>
      </c>
      <c r="C12" s="18">
        <v>0</v>
      </c>
      <c r="D12" s="18">
        <v>0</v>
      </c>
      <c r="E12" s="21">
        <f>+'Exhibit I - no Z rows'!E11</f>
        <v>285466666.67000002</v>
      </c>
    </row>
    <row r="13" spans="1:5" x14ac:dyDescent="0.5">
      <c r="A13" s="15" t="str">
        <f>+'Exhibit I - no Z rows'!A12</f>
        <v xml:space="preserve">         Taxes (Note 27)</v>
      </c>
      <c r="B13" s="21">
        <f>+'Exhibit I - no Z rows'!B12</f>
        <v>5507325724.8199997</v>
      </c>
      <c r="C13" s="18">
        <v>0</v>
      </c>
      <c r="D13" s="18">
        <v>0</v>
      </c>
      <c r="E13" s="21">
        <f>+'Exhibit I - no Z rows'!E12</f>
        <v>5507325724.8199997</v>
      </c>
    </row>
    <row r="14" spans="1:5" x14ac:dyDescent="0.5">
      <c r="A14" s="15" t="str">
        <f>+'Exhibit I - no Z rows'!A13</f>
        <v>Investment Trades</v>
      </c>
      <c r="B14" s="21">
        <f>+'Exhibit I - no Z rows'!B13</f>
        <v>17281151.149999999</v>
      </c>
      <c r="C14" s="18">
        <v>0</v>
      </c>
      <c r="D14" s="18">
        <v>0</v>
      </c>
      <c r="E14" s="21">
        <f>+'Exhibit I - no Z rows'!E13</f>
        <v>17281151.149999999</v>
      </c>
    </row>
    <row r="15" spans="1:5" x14ac:dyDescent="0.5">
      <c r="A15" s="15" t="str">
        <f>+'Exhibit I - no Z rows'!A14</f>
        <v xml:space="preserve">         Interest and Dividends</v>
      </c>
      <c r="B15" s="21">
        <f>+'Exhibit I - no Z rows'!B14</f>
        <v>55076399.689999998</v>
      </c>
      <c r="C15" s="21">
        <f>+'Exhibit I - no Z rows'!C14</f>
        <v>453011.89</v>
      </c>
      <c r="D15" s="21">
        <f>+'Exhibit I - no Z rows'!D14</f>
        <v>267012.55</v>
      </c>
      <c r="E15" s="21">
        <f>+'Exhibit I - no Z rows'!E14</f>
        <v>55796424.130000003</v>
      </c>
    </row>
    <row r="16" spans="1:5" x14ac:dyDescent="0.5">
      <c r="A16" s="15" t="str">
        <f>+'Exhibit I - no Z rows'!A15</f>
        <v>Due From Other Agencies</v>
      </c>
      <c r="B16" s="21">
        <f>+'Exhibit I - no Z rows'!B15</f>
        <v>2112738190.73</v>
      </c>
      <c r="C16" s="21">
        <f>+'Exhibit I - no Z rows'!C15</f>
        <v>2789594.52</v>
      </c>
      <c r="D16" s="21">
        <f>+'Exhibit I - no Z rows'!D15</f>
        <v>224337.3</v>
      </c>
      <c r="E16" s="21">
        <f>+'Exhibit I - no Z rows'!E15</f>
        <v>2115752122.55</v>
      </c>
    </row>
    <row r="17" spans="1:5" x14ac:dyDescent="0.5">
      <c r="A17" s="15" t="str">
        <f>+'Exhibit I - no Z rows'!A16</f>
        <v xml:space="preserve">   Total Current Assets</v>
      </c>
      <c r="B17" s="22">
        <v>42719362356.959999</v>
      </c>
      <c r="C17" s="23">
        <f>+'Exhibit I - no Z rows'!C16</f>
        <v>29311465.510000002</v>
      </c>
      <c r="D17" s="23">
        <f>+'Exhibit I - no Z rows'!D16</f>
        <v>193395351.00999999</v>
      </c>
      <c r="E17" s="22">
        <v>42942069173.480003</v>
      </c>
    </row>
    <row r="18" spans="1:5" x14ac:dyDescent="0.5">
      <c r="A18" s="258" t="str">
        <f>+'Exhibit I - no Z rows'!A17</f>
        <v xml:space="preserve">   Non-Current Assets:</v>
      </c>
      <c r="B18" s="258"/>
      <c r="C18" s="258"/>
      <c r="D18" s="258"/>
      <c r="E18" s="258"/>
    </row>
    <row r="19" spans="1:5" x14ac:dyDescent="0.5">
      <c r="A19" s="263" t="str">
        <f>+'Exhibit I - no Z rows'!A18</f>
        <v>Receivables</v>
      </c>
      <c r="B19" s="263"/>
      <c r="C19" s="263"/>
      <c r="D19" s="263"/>
      <c r="E19" s="263"/>
    </row>
    <row r="20" spans="1:5" x14ac:dyDescent="0.5">
      <c r="A20" s="15" t="str">
        <f>+'Exhibit I - no Z rows'!A19</f>
        <v>Investments (Note 3)</v>
      </c>
      <c r="B20" s="21">
        <f>+'Exhibit I - no Z rows'!B19</f>
        <v>21175117134.779999</v>
      </c>
      <c r="C20" s="21">
        <f>+'Exhibit I - no Z rows'!C19</f>
        <v>974658077.54999995</v>
      </c>
      <c r="D20" s="21">
        <f>+'Exhibit I - no Z rows'!D19</f>
        <v>802514192.37</v>
      </c>
      <c r="E20" s="21">
        <f>+'Exhibit I - no Z rows'!E19</f>
        <v>22952289404.700001</v>
      </c>
    </row>
    <row r="21" spans="1:5" x14ac:dyDescent="0.5">
      <c r="A21" s="24" t="str">
        <f>+'Exhibit I - no Z rows'!A20</f>
        <v xml:space="preserve">   Total Non-Current Assets</v>
      </c>
      <c r="B21" s="25">
        <f>+'Exhibit I - no Z rows'!B20</f>
        <v>21175117134.779999</v>
      </c>
      <c r="C21" s="25">
        <f>+'Exhibit I - no Z rows'!C20</f>
        <v>974658077.54999995</v>
      </c>
      <c r="D21" s="25">
        <f>+'Exhibit I - no Z rows'!D20</f>
        <v>802514192.37</v>
      </c>
      <c r="E21" s="25">
        <f>+'Exhibit I - no Z rows'!E20</f>
        <v>22952289404.700001</v>
      </c>
    </row>
    <row r="22" spans="1:5" ht="15.3" thickBot="1" x14ac:dyDescent="0.55000000000000004">
      <c r="A22" s="15" t="str">
        <f>+'Exhibit I - no Z rows'!A21</f>
        <v>Total Assets</v>
      </c>
      <c r="B22" s="26">
        <v>63894479491.739998</v>
      </c>
      <c r="C22" s="27">
        <f>+'Exhibit I - no Z rows'!C21</f>
        <v>1003969543.0599999</v>
      </c>
      <c r="D22" s="27">
        <f>+'Exhibit I - no Z rows'!D21</f>
        <v>995909543.38</v>
      </c>
      <c r="E22" s="26">
        <v>65894358578.18</v>
      </c>
    </row>
    <row r="23" spans="1:5" ht="15.3" thickTop="1" x14ac:dyDescent="0.5">
      <c r="A23" s="258" t="str">
        <f>+'Exhibit I - no Z rows'!A24</f>
        <v>LIABILITIES AND FUND BALANCES</v>
      </c>
      <c r="B23" s="258"/>
      <c r="C23" s="258"/>
      <c r="D23" s="258"/>
      <c r="E23" s="258"/>
    </row>
    <row r="24" spans="1:5" x14ac:dyDescent="0.5">
      <c r="A24" s="258" t="str">
        <f>+'Exhibit I - no Z rows'!A25</f>
        <v>Liabilities:</v>
      </c>
      <c r="B24" s="258"/>
      <c r="C24" s="258"/>
      <c r="D24" s="258"/>
      <c r="E24" s="258"/>
    </row>
    <row r="25" spans="1:5" x14ac:dyDescent="0.5">
      <c r="A25" s="258" t="str">
        <f>+'Exhibit I - no Z rows'!A26</f>
        <v xml:space="preserve">   Current Liabilities:</v>
      </c>
      <c r="B25" s="258"/>
      <c r="C25" s="258"/>
      <c r="D25" s="258"/>
      <c r="E25" s="258"/>
    </row>
    <row r="26" spans="1:5" x14ac:dyDescent="0.5">
      <c r="A26" s="258" t="str">
        <f>+'Exhibit I - no Z rows'!A27</f>
        <v xml:space="preserve">      Payables From:                               </v>
      </c>
      <c r="B26" s="258"/>
      <c r="C26" s="258"/>
      <c r="D26" s="258"/>
      <c r="E26" s="258"/>
    </row>
    <row r="27" spans="1:5" x14ac:dyDescent="0.5">
      <c r="A27" s="15" t="str">
        <f>+'Exhibit I - no Z rows'!A28</f>
        <v xml:space="preserve">         Accounts</v>
      </c>
      <c r="B27" s="28">
        <f>+'Exhibit I - no Z rows'!B28</f>
        <v>20752298.23</v>
      </c>
      <c r="C27" s="28">
        <f>+'Exhibit I - no Z rows'!C28</f>
        <v>165549.79999999999</v>
      </c>
      <c r="D27" s="28">
        <f>+'Exhibit I - no Z rows'!D28</f>
        <v>381290.16</v>
      </c>
      <c r="E27" s="28">
        <f>+'Exhibit I - no Z rows'!E28</f>
        <v>21299138.190000001</v>
      </c>
    </row>
    <row r="28" spans="1:5" x14ac:dyDescent="0.5">
      <c r="A28" s="15" t="str">
        <f>+'Exhibit I - no Z rows'!A29</f>
        <v xml:space="preserve">         Interest</v>
      </c>
      <c r="B28" s="18">
        <v>0</v>
      </c>
      <c r="C28" s="18">
        <v>0</v>
      </c>
      <c r="D28" s="21">
        <f>+'Exhibit I - no Z rows'!D29</f>
        <v>202047.68</v>
      </c>
      <c r="E28" s="21">
        <f>+'Exhibit I - no Z rows'!E29</f>
        <v>202047.68</v>
      </c>
    </row>
    <row r="29" spans="1:5" x14ac:dyDescent="0.5">
      <c r="A29" s="15" t="str">
        <f>+'Exhibit I - no Z rows'!A30</f>
        <v>Interfund Payable</v>
      </c>
      <c r="B29" s="21">
        <f>+'Exhibit I - no Z rows'!B30</f>
        <v>3942733</v>
      </c>
      <c r="C29" s="18">
        <v>0</v>
      </c>
      <c r="D29" s="18">
        <v>0</v>
      </c>
      <c r="E29" s="21">
        <f>+'Exhibit I - no Z rows'!E30</f>
        <v>3942733</v>
      </c>
    </row>
    <row r="30" spans="1:5" x14ac:dyDescent="0.5">
      <c r="A30" s="15" t="str">
        <f>+'Exhibit I - no Z rows'!A31</f>
        <v xml:space="preserve">         Investment Trade Payable</v>
      </c>
      <c r="B30" s="21">
        <f>+'Exhibit I - no Z rows'!B31</f>
        <v>31923132.440000001</v>
      </c>
      <c r="C30" s="18">
        <v>0</v>
      </c>
      <c r="D30" s="21">
        <f>+'Exhibit I - no Z rows'!D31</f>
        <v>6243.7</v>
      </c>
      <c r="E30" s="21">
        <f>+'Exhibit I - no Z rows'!E31</f>
        <v>31929376.140000001</v>
      </c>
    </row>
    <row r="31" spans="1:5" x14ac:dyDescent="0.5">
      <c r="A31" s="29" t="str">
        <f>+'Exhibit I - no Z rows'!A32</f>
        <v>Other Intergovernmental</v>
      </c>
      <c r="B31" s="21">
        <f>+'Exhibit I - no Z rows'!B32</f>
        <v>27318650.780000001</v>
      </c>
      <c r="C31" s="18">
        <v>0</v>
      </c>
      <c r="D31" s="18">
        <v>0</v>
      </c>
      <c r="E31" s="21">
        <f>+'Exhibit I - no Z rows'!E32</f>
        <v>27318650.780000001</v>
      </c>
    </row>
    <row r="32" spans="1:5" x14ac:dyDescent="0.5">
      <c r="A32" s="15" t="str">
        <f>+'Exhibit I - no Z rows'!A33</f>
        <v xml:space="preserve">         Taxes Refund Payable</v>
      </c>
      <c r="B32" s="21">
        <f>+'Exhibit I - no Z rows'!B33</f>
        <v>356089777.72000003</v>
      </c>
      <c r="C32" s="18">
        <v>0</v>
      </c>
      <c r="D32" s="18">
        <v>0</v>
      </c>
      <c r="E32" s="21">
        <f>+'Exhibit I - no Z rows'!E33</f>
        <v>356089777.72000003</v>
      </c>
    </row>
    <row r="33" spans="1:5" x14ac:dyDescent="0.5">
      <c r="A33" s="29" t="str">
        <f>+'Exhibit I - no Z rows'!A34</f>
        <v xml:space="preserve">Other  </v>
      </c>
      <c r="B33" s="21">
        <f>+'Exhibit I - no Z rows'!B34</f>
        <v>334010248.98000002</v>
      </c>
      <c r="C33" s="18">
        <v>0</v>
      </c>
      <c r="D33" s="18">
        <v>0</v>
      </c>
      <c r="E33" s="21">
        <f>+'Exhibit I - no Z rows'!E34</f>
        <v>334010248.98000002</v>
      </c>
    </row>
    <row r="34" spans="1:5" x14ac:dyDescent="0.5">
      <c r="A34" s="24" t="str">
        <f>+'Exhibit I - no Z rows'!A35</f>
        <v>Due To Other Agencies</v>
      </c>
      <c r="B34" s="21">
        <f>+'Exhibit I - no Z rows'!B35</f>
        <v>4999651516.0500002</v>
      </c>
      <c r="C34" s="18">
        <v>0</v>
      </c>
      <c r="D34" s="21">
        <f>+'Exhibit I - no Z rows'!D35</f>
        <v>2754005.63</v>
      </c>
      <c r="E34" s="21">
        <f>+'Exhibit I - no Z rows'!E35</f>
        <v>5002405521.6800003</v>
      </c>
    </row>
    <row r="35" spans="1:5" x14ac:dyDescent="0.5">
      <c r="A35" s="24" t="str">
        <f>+'Exhibit I - no Z rows'!A36</f>
        <v xml:space="preserve">Unearned Revenues </v>
      </c>
      <c r="B35" s="21">
        <f>+'Exhibit I - no Z rows'!B36</f>
        <v>432410543.42000002</v>
      </c>
      <c r="C35" s="18">
        <v>0</v>
      </c>
      <c r="D35" s="18">
        <v>0</v>
      </c>
      <c r="E35" s="21">
        <f>+'Exhibit I - no Z rows'!E36</f>
        <v>432410543.42000002</v>
      </c>
    </row>
    <row r="36" spans="1:5" x14ac:dyDescent="0.5">
      <c r="A36" s="15" t="str">
        <f>+'Exhibit I - no Z rows'!A37</f>
        <v xml:space="preserve">   Total Current Liabilities</v>
      </c>
      <c r="B36" s="23">
        <f>+'Exhibit I - no Z rows'!B37</f>
        <v>6206098900.6199999</v>
      </c>
      <c r="C36" s="23">
        <f>+'Exhibit I - no Z rows'!C37</f>
        <v>165549.79999999999</v>
      </c>
      <c r="D36" s="23">
        <f>+'Exhibit I - no Z rows'!D37</f>
        <v>3343587.17</v>
      </c>
      <c r="E36" s="23">
        <f>+'Exhibit I - no Z rows'!E37</f>
        <v>6209608037.5900002</v>
      </c>
    </row>
    <row r="37" spans="1:5" x14ac:dyDescent="0.5">
      <c r="A37" s="15" t="str">
        <f>+'Exhibit I - no Z rows'!A38</f>
        <v>Total Liabilities</v>
      </c>
      <c r="B37" s="23">
        <f>+'Exhibit I - no Z rows'!B38</f>
        <v>6206098900.6199999</v>
      </c>
      <c r="C37" s="23">
        <f>+'Exhibit I - no Z rows'!C38</f>
        <v>165549.79999999999</v>
      </c>
      <c r="D37" s="23">
        <f>+'Exhibit I - no Z rows'!D38</f>
        <v>3343587.17</v>
      </c>
      <c r="E37" s="23">
        <f>+'Exhibit I - no Z rows'!E38</f>
        <v>6209608037.5900002</v>
      </c>
    </row>
    <row r="38" spans="1:5" x14ac:dyDescent="0.5">
      <c r="A38" s="258" t="str">
        <f>+'Exhibit I - no Z rows'!A40</f>
        <v>DEFERRED INFLOWS</v>
      </c>
      <c r="B38" s="258"/>
      <c r="C38" s="258"/>
      <c r="D38" s="258"/>
      <c r="E38" s="258"/>
    </row>
    <row r="39" spans="1:5" x14ac:dyDescent="0.5">
      <c r="A39" s="15" t="str">
        <f>+'Exhibit I - no Z rows'!A41</f>
        <v xml:space="preserve">   Deferred Inflows of Resources (Note 29)</v>
      </c>
      <c r="B39" s="18">
        <v>0</v>
      </c>
      <c r="C39" s="21">
        <f>+'Exhibit I - no Z rows'!C41</f>
        <v>982440040.86000001</v>
      </c>
      <c r="D39" s="18">
        <v>0</v>
      </c>
      <c r="E39" s="21">
        <f>+'Exhibit I - no Z rows'!E41</f>
        <v>982440040.86000001</v>
      </c>
    </row>
    <row r="40" spans="1:5" x14ac:dyDescent="0.5">
      <c r="A40" s="15" t="str">
        <f>+'Exhibit I - no Z rows'!A42</f>
        <v>Total Deferred Inflows</v>
      </c>
      <c r="B40" s="1">
        <v>0</v>
      </c>
      <c r="C40" s="23">
        <f>+'Exhibit I - no Z rows'!C42</f>
        <v>982440040.86000001</v>
      </c>
      <c r="D40" s="1">
        <v>0</v>
      </c>
      <c r="E40" s="23">
        <f>+'Exhibit I - no Z rows'!E42</f>
        <v>982440040.86000001</v>
      </c>
    </row>
    <row r="41" spans="1:5" ht="30" customHeight="1" x14ac:dyDescent="0.5">
      <c r="A41" s="258" t="str">
        <f>+'Exhibit I - no Z rows'!A44</f>
        <v>FUND FINANCIAL STATEMENT – FUND BALANCES</v>
      </c>
      <c r="B41" s="258"/>
      <c r="C41" s="258"/>
      <c r="D41" s="258"/>
      <c r="E41" s="258"/>
    </row>
    <row r="42" spans="1:5" x14ac:dyDescent="0.5">
      <c r="A42" s="258" t="str">
        <f>+'Exhibit I - no Z rows'!A45</f>
        <v>Fund Balances (Deficits):</v>
      </c>
      <c r="B42" s="258"/>
      <c r="C42" s="258"/>
      <c r="D42" s="258"/>
      <c r="E42" s="258"/>
    </row>
    <row r="43" spans="1:5" x14ac:dyDescent="0.5">
      <c r="A43" s="258" t="str">
        <f>+'Exhibit I - no Z rows'!A46</f>
        <v xml:space="preserve">   Nonspendable</v>
      </c>
      <c r="B43" s="258"/>
      <c r="C43" s="258"/>
      <c r="D43" s="258"/>
      <c r="E43" s="258"/>
    </row>
    <row r="44" spans="1:5" x14ac:dyDescent="0.5">
      <c r="A44" s="15" t="str">
        <f>+'Exhibit I - no Z rows'!A47</f>
        <v xml:space="preserve">   Restricted</v>
      </c>
      <c r="B44" s="21">
        <f>+'Exhibit I - no Z rows'!B47</f>
        <v>949709895.74000001</v>
      </c>
      <c r="C44" s="21">
        <f>+'Exhibit I - no Z rows'!C47</f>
        <v>15302431.6299999</v>
      </c>
      <c r="D44" s="21">
        <f>+'Exhibit I - no Z rows'!D47</f>
        <v>992565956.21000004</v>
      </c>
      <c r="E44" s="21">
        <f>+'Exhibit I - no Z rows'!E47</f>
        <v>1957578283.5799999</v>
      </c>
    </row>
    <row r="45" spans="1:5" x14ac:dyDescent="0.5">
      <c r="A45" s="15" t="str">
        <f>+'Exhibit I - no Z rows'!A48</f>
        <v xml:space="preserve">   Committed</v>
      </c>
      <c r="B45" s="21">
        <f>+'Exhibit I - no Z rows'!B48</f>
        <v>119667900.65000001</v>
      </c>
      <c r="C45" s="21">
        <f>+'Exhibit I - no Z rows'!C48</f>
        <v>6061520.7699999996</v>
      </c>
      <c r="D45" s="18">
        <v>0</v>
      </c>
      <c r="E45" s="21">
        <f>+'Exhibit I - no Z rows'!E48</f>
        <v>125729421.42</v>
      </c>
    </row>
    <row r="46" spans="1:5" x14ac:dyDescent="0.5">
      <c r="A46" s="15" t="str">
        <f>+'Exhibit I - no Z rows'!A49</f>
        <v xml:space="preserve">   Unassigned</v>
      </c>
      <c r="B46" s="20">
        <v>56619002794.730003</v>
      </c>
      <c r="C46" s="18">
        <v>0</v>
      </c>
      <c r="D46" s="18">
        <v>0</v>
      </c>
      <c r="E46" s="20">
        <v>56619002794.730003</v>
      </c>
    </row>
    <row r="47" spans="1:5" x14ac:dyDescent="0.5">
      <c r="A47" s="15" t="str">
        <f>+'Exhibit I - no Z rows'!A50</f>
        <v>Total Fund Balances</v>
      </c>
      <c r="B47" s="22">
        <v>57688380591.120003</v>
      </c>
      <c r="C47" s="23">
        <f>+'Exhibit I - no Z rows'!C50</f>
        <v>21363952.399999801</v>
      </c>
      <c r="D47" s="23">
        <f>+'Exhibit I - no Z rows'!D50</f>
        <v>992565956.21000004</v>
      </c>
      <c r="E47" s="22">
        <v>58702310499.730003</v>
      </c>
    </row>
    <row r="48" spans="1:5" ht="30.3" thickBot="1" x14ac:dyDescent="0.55000000000000004">
      <c r="A48" s="15" t="str">
        <f>+'Exhibit I - no Z rows'!A52</f>
        <v>Total Liabilities, Deferred Inflows of Resources
   and Fund Balances</v>
      </c>
      <c r="B48" s="30">
        <v>63894479491.739998</v>
      </c>
      <c r="C48" s="31">
        <f>+'Exhibit I - no Z rows'!C52</f>
        <v>1003969543.0599999</v>
      </c>
      <c r="D48" s="31">
        <f>+'Exhibit I - no Z rows'!D52</f>
        <v>995909543.38</v>
      </c>
      <c r="E48" s="30">
        <v>65894358578.18</v>
      </c>
    </row>
    <row r="49" spans="1:5" ht="16" customHeight="1" thickTop="1" x14ac:dyDescent="0.5">
      <c r="A49" s="258" t="str">
        <f>+'Exhibit I - no Z rows'!A54</f>
        <v>The accompanying Notes to the Financial Statements are an integral part of this financial statement.</v>
      </c>
      <c r="B49" s="258"/>
      <c r="C49" s="258"/>
      <c r="D49" s="258"/>
      <c r="E49" s="258"/>
    </row>
    <row r="50" spans="1:5" s="198" customFormat="1" x14ac:dyDescent="0.5">
      <c r="A50" s="260" t="s">
        <v>510</v>
      </c>
      <c r="B50" s="260"/>
      <c r="C50" s="260"/>
      <c r="D50" s="260"/>
      <c r="E50" s="260"/>
    </row>
    <row r="51" spans="1:5" x14ac:dyDescent="0.5">
      <c r="A51" s="261" t="s">
        <v>511</v>
      </c>
      <c r="B51" s="261"/>
      <c r="C51" s="261"/>
      <c r="D51" s="261"/>
      <c r="E51" s="261"/>
    </row>
    <row r="52" spans="1:5" hidden="1" x14ac:dyDescent="0.5">
      <c r="A52" s="32"/>
      <c r="B52" s="21"/>
      <c r="C52" s="21"/>
      <c r="D52" s="21"/>
      <c r="E52" s="21"/>
    </row>
  </sheetData>
  <mergeCells count="18">
    <mergeCell ref="A41:E41"/>
    <mergeCell ref="A42:E42"/>
    <mergeCell ref="A43:E43"/>
    <mergeCell ref="A1:E1"/>
    <mergeCell ref="A50:E50"/>
    <mergeCell ref="A51:E51"/>
    <mergeCell ref="A49:E49"/>
    <mergeCell ref="A2:E2"/>
    <mergeCell ref="A4:E4"/>
    <mergeCell ref="A5:E5"/>
    <mergeCell ref="A6:E6"/>
    <mergeCell ref="A18:E18"/>
    <mergeCell ref="A19:E19"/>
    <mergeCell ref="A23:E23"/>
    <mergeCell ref="A24:E24"/>
    <mergeCell ref="A25:E25"/>
    <mergeCell ref="A26:E26"/>
    <mergeCell ref="A38:E38"/>
  </mergeCells>
  <conditionalFormatting sqref="A1:A2 A3:E3 A4:A7 C7 E7 A8:E8 A9:B9 E9 A10:E11 A12:B14 E12:E14 A15:E17 A18:A19 A20:E22 A23:A26 A27:E27 A28 D28:E28 E29 A29:B35 D30:E30 E31:E33 D34:E34 E35 A36:E37 A38:A43 C39:C40 E39:E40 A44:E44 A45:C45 E45:E46 A46:B46 A47:E49 A50:A51 A52:E52">
    <cfRule type="cellIs" dxfId="67" priority="1" operator="equal">
      <formula>0</formula>
    </cfRule>
  </conditionalFormatting>
  <hyperlinks>
    <hyperlink ref="A50" location="'Table of Contents'!A1" display="Return to TOC" xr:uid="{86B52B0E-AAB8-406B-A98C-A87D7F6B7CDB}"/>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E47"/>
  <sheetViews>
    <sheetView showRuler="0" workbookViewId="0">
      <selection sqref="A1:E1"/>
    </sheetView>
  </sheetViews>
  <sheetFormatPr defaultColWidth="0" defaultRowHeight="15" zeroHeight="1" x14ac:dyDescent="0.5"/>
  <cols>
    <col min="1" max="1" width="53.27734375" style="2" customWidth="1"/>
    <col min="2" max="2" width="28" style="2" customWidth="1"/>
    <col min="3" max="3" width="21.44140625" style="2" bestFit="1" customWidth="1"/>
    <col min="4" max="4" width="19.27734375" style="2" bestFit="1" customWidth="1"/>
    <col min="5" max="5" width="27" style="2" customWidth="1"/>
    <col min="6" max="16384" width="12.83203125" style="2" hidden="1"/>
  </cols>
  <sheetData>
    <row r="1" spans="1:5" s="17" customFormat="1" ht="18.899999999999999" customHeight="1" x14ac:dyDescent="0.6">
      <c r="A1" s="264" t="s">
        <v>513</v>
      </c>
      <c r="B1" s="264"/>
      <c r="C1" s="264"/>
      <c r="D1" s="264"/>
      <c r="E1" s="264"/>
    </row>
    <row r="2" spans="1:5" ht="15" customHeight="1" x14ac:dyDescent="0.5">
      <c r="A2" s="265" t="s">
        <v>117</v>
      </c>
      <c r="B2" s="265"/>
      <c r="C2" s="265"/>
      <c r="D2" s="265"/>
      <c r="E2" s="265"/>
    </row>
    <row r="3" spans="1:5" ht="16" customHeight="1" x14ac:dyDescent="0.5">
      <c r="A3" s="262" t="s">
        <v>2</v>
      </c>
      <c r="B3" s="262"/>
      <c r="C3" s="262"/>
      <c r="D3" s="262"/>
      <c r="E3" s="262"/>
    </row>
    <row r="4" spans="1:5" s="217" customFormat="1" ht="49.15" customHeight="1" x14ac:dyDescent="0.5">
      <c r="A4" s="215" t="s">
        <v>512</v>
      </c>
      <c r="B4" s="216" t="s">
        <v>118</v>
      </c>
      <c r="C4" s="216" t="s">
        <v>119</v>
      </c>
      <c r="D4" s="216" t="s">
        <v>120</v>
      </c>
      <c r="E4" s="216" t="s">
        <v>121</v>
      </c>
    </row>
    <row r="5" spans="1:5" ht="15" customHeight="1" x14ac:dyDescent="0.5">
      <c r="A5" s="258" t="str">
        <f>+'Exhibit II no Z rows'!A2</f>
        <v>REVENUES</v>
      </c>
      <c r="B5" s="258"/>
      <c r="C5" s="258"/>
      <c r="D5" s="258"/>
      <c r="E5" s="258"/>
    </row>
    <row r="6" spans="1:5" ht="15" customHeight="1" x14ac:dyDescent="0.5">
      <c r="A6" s="35" t="str">
        <f>+'Exhibit II no Z rows'!A3</f>
        <v>Taxes (GR)</v>
      </c>
      <c r="B6" s="19">
        <f>+'Exhibit II no Z rows'!B3</f>
        <v>74527969542.009995</v>
      </c>
      <c r="C6" s="19">
        <f>+'Exhibit II no Z rows'!C3</f>
        <v>4779330930.7600002</v>
      </c>
      <c r="D6" s="18">
        <v>0</v>
      </c>
      <c r="E6" s="19">
        <f>+'Exhibit II no Z rows'!E3</f>
        <v>79307300472.770004</v>
      </c>
    </row>
    <row r="7" spans="1:5" ht="15" customHeight="1" x14ac:dyDescent="0.5">
      <c r="A7" s="24" t="str">
        <f>+'Exhibit II no Z rows'!A4</f>
        <v>License, Fees &amp; Permits (PR)</v>
      </c>
      <c r="B7" s="21">
        <f>+'Exhibit II no Z rows'!B4</f>
        <v>1579693534.9100001</v>
      </c>
      <c r="C7" s="18">
        <v>0</v>
      </c>
      <c r="D7" s="18">
        <v>0</v>
      </c>
      <c r="E7" s="21">
        <f>+'Exhibit II no Z rows'!E4</f>
        <v>1579693534.9100001</v>
      </c>
    </row>
    <row r="8" spans="1:5" ht="15" customHeight="1" x14ac:dyDescent="0.5">
      <c r="A8" s="24" t="str">
        <f>+'Exhibit II no Z rows'!A5</f>
        <v>Interest and Other Investment Income (PR)</v>
      </c>
      <c r="B8" s="21">
        <f>+'Exhibit II no Z rows'!B5</f>
        <v>-24825356</v>
      </c>
      <c r="C8" s="18">
        <v>0</v>
      </c>
      <c r="D8" s="18">
        <v>0</v>
      </c>
      <c r="E8" s="21">
        <f>+'Exhibit II no Z rows'!E5</f>
        <v>-24825356</v>
      </c>
    </row>
    <row r="9" spans="1:5" ht="15" customHeight="1" x14ac:dyDescent="0.5">
      <c r="A9" s="35" t="str">
        <f>+'Exhibit II no Z rows'!A6</f>
        <v>Interest and Other Investment Income (GR)</v>
      </c>
      <c r="B9" s="21">
        <f>+'Exhibit II no Z rows'!B6</f>
        <v>2260545891.4099998</v>
      </c>
      <c r="C9" s="21">
        <f>+'Exhibit II no Z rows'!C6</f>
        <v>5179656.67</v>
      </c>
      <c r="D9" s="21">
        <f>+'Exhibit II no Z rows'!D6</f>
        <v>10494221.42</v>
      </c>
      <c r="E9" s="21">
        <f>+'Exhibit II no Z rows'!E6</f>
        <v>2276219769.5</v>
      </c>
    </row>
    <row r="10" spans="1:5" ht="15" customHeight="1" x14ac:dyDescent="0.5">
      <c r="A10" s="35" t="str">
        <f>+'Exhibit II no Z rows'!A7</f>
        <v>Net Increase (Decrease) in Fair Value (GR)</v>
      </c>
      <c r="B10" s="21">
        <f>+'Exhibit II no Z rows'!B7</f>
        <v>664591201.96000004</v>
      </c>
      <c r="C10" s="18">
        <v>0</v>
      </c>
      <c r="D10" s="21">
        <f>+'Exhibit II no Z rows'!D7</f>
        <v>48173288.130000003</v>
      </c>
      <c r="E10" s="21">
        <f>+'Exhibit II no Z rows'!E7</f>
        <v>712764490.09000003</v>
      </c>
    </row>
    <row r="11" spans="1:5" ht="15" customHeight="1" x14ac:dyDescent="0.5">
      <c r="A11" s="35" t="str">
        <f>+'Exhibit II no Z rows'!A8</f>
        <v>Land Income (PR)</v>
      </c>
      <c r="B11" s="21">
        <f>+'Exhibit II no Z rows'!B8</f>
        <v>4974757.5</v>
      </c>
      <c r="C11" s="18">
        <v>0</v>
      </c>
      <c r="D11" s="18">
        <v>0</v>
      </c>
      <c r="E11" s="21">
        <f>+'Exhibit II no Z rows'!E8</f>
        <v>4974757.5</v>
      </c>
    </row>
    <row r="12" spans="1:5" ht="15" customHeight="1" x14ac:dyDescent="0.5">
      <c r="A12" s="35" t="str">
        <f>+'Exhibit II no Z rows'!A9</f>
        <v>Settlement of Claims (GR)</v>
      </c>
      <c r="B12" s="21">
        <f>+'Exhibit II no Z rows'!B9</f>
        <v>803843677.00999999</v>
      </c>
      <c r="C12" s="18">
        <v>0</v>
      </c>
      <c r="D12" s="18">
        <v>0</v>
      </c>
      <c r="E12" s="21">
        <f>+'Exhibit II no Z rows'!E9</f>
        <v>803843677.00999999</v>
      </c>
    </row>
    <row r="13" spans="1:5" ht="15" customHeight="1" x14ac:dyDescent="0.5">
      <c r="A13" s="35" t="str">
        <f>+'Exhibit II no Z rows'!A10</f>
        <v>Sales of Goods and Services (PR)</v>
      </c>
      <c r="B13" s="21">
        <f>+'Exhibit II no Z rows'!B10</f>
        <v>33319188.93</v>
      </c>
      <c r="C13" s="18">
        <v>0</v>
      </c>
      <c r="D13" s="18">
        <v>0</v>
      </c>
      <c r="E13" s="21">
        <f>+'Exhibit II no Z rows'!E10</f>
        <v>33319188.93</v>
      </c>
    </row>
    <row r="14" spans="1:5" ht="15" customHeight="1" x14ac:dyDescent="0.5">
      <c r="A14" s="35" t="str">
        <f>+'Exhibit II no Z rows'!A11</f>
        <v>Other (GR)</v>
      </c>
      <c r="B14" s="36">
        <f>+'Exhibit II no Z rows'!B11</f>
        <v>1674523171.26</v>
      </c>
      <c r="C14" s="36">
        <f>+'Exhibit II no Z rows'!C11</f>
        <v>46218548.240000002</v>
      </c>
      <c r="D14" s="36">
        <f>+'Exhibit II no Z rows'!D11</f>
        <v>194086176.62</v>
      </c>
      <c r="E14" s="36">
        <f>+'Exhibit II no Z rows'!E11</f>
        <v>1914827896.1199999</v>
      </c>
    </row>
    <row r="15" spans="1:5" ht="15" customHeight="1" x14ac:dyDescent="0.5">
      <c r="A15" s="35" t="str">
        <f>+'Exhibit II no Z rows'!A12</f>
        <v>Total Revenues</v>
      </c>
      <c r="B15" s="37">
        <f>+'Exhibit II no Z rows'!B12</f>
        <v>81524635608.990005</v>
      </c>
      <c r="C15" s="37">
        <f>+'Exhibit II no Z rows'!C12</f>
        <v>4830729135.6700001</v>
      </c>
      <c r="D15" s="37">
        <f>+'Exhibit II no Z rows'!D12</f>
        <v>252753686.16999999</v>
      </c>
      <c r="E15" s="37">
        <f>+'Exhibit II no Z rows'!E12</f>
        <v>86608118430.830002</v>
      </c>
    </row>
    <row r="16" spans="1:5" ht="15" customHeight="1" x14ac:dyDescent="0.5">
      <c r="A16" s="268" t="str">
        <f>+'Exhibit II no Z rows'!A14</f>
        <v>EXPENDITURES</v>
      </c>
      <c r="B16" s="268"/>
      <c r="C16" s="268"/>
      <c r="D16" s="268"/>
      <c r="E16" s="268"/>
    </row>
    <row r="17" spans="1:5" ht="15" customHeight="1" x14ac:dyDescent="0.5">
      <c r="A17" s="35" t="str">
        <f>+'Exhibit II no Z rows'!A15</f>
        <v>Salaries And Wages</v>
      </c>
      <c r="B17" s="21">
        <f>+'Exhibit II no Z rows'!B15</f>
        <v>684782.56</v>
      </c>
      <c r="C17" s="18">
        <v>0</v>
      </c>
      <c r="D17" s="18">
        <v>0</v>
      </c>
      <c r="E17" s="21">
        <f>+'Exhibit II no Z rows'!E15</f>
        <v>684782.56</v>
      </c>
    </row>
    <row r="18" spans="1:5" ht="15" customHeight="1" x14ac:dyDescent="0.5">
      <c r="A18" s="38" t="str">
        <f>+'Exhibit II no Z rows'!A16</f>
        <v>Payroll Related Costs</v>
      </c>
      <c r="B18" s="21">
        <f>+'Exhibit II no Z rows'!B16</f>
        <v>1401566286.73</v>
      </c>
      <c r="C18" s="18">
        <v>0</v>
      </c>
      <c r="D18" s="18">
        <v>0</v>
      </c>
      <c r="E18" s="21">
        <f>+'Exhibit II no Z rows'!E16</f>
        <v>1401566286.73</v>
      </c>
    </row>
    <row r="19" spans="1:5" ht="15" customHeight="1" x14ac:dyDescent="0.5">
      <c r="A19" s="39" t="str">
        <f>+'Exhibit II no Z rows'!A17</f>
        <v>Professional Fees and Services</v>
      </c>
      <c r="B19" s="21">
        <f>+'Exhibit II no Z rows'!B17</f>
        <v>16233029.310000001</v>
      </c>
      <c r="C19" s="21">
        <f>+'Exhibit II no Z rows'!C17</f>
        <v>1614414</v>
      </c>
      <c r="D19" s="21">
        <f>+'Exhibit II no Z rows'!D17</f>
        <v>989035.33</v>
      </c>
      <c r="E19" s="21">
        <f>+'Exhibit II no Z rows'!E17</f>
        <v>18836478.640000001</v>
      </c>
    </row>
    <row r="20" spans="1:5" ht="15" customHeight="1" x14ac:dyDescent="0.5">
      <c r="A20" s="38" t="str">
        <f>+'Exhibit II no Z rows'!A18</f>
        <v>Travel</v>
      </c>
      <c r="B20" s="21">
        <f>+'Exhibit II no Z rows'!B18</f>
        <v>19535.04</v>
      </c>
      <c r="C20" s="18">
        <v>0</v>
      </c>
      <c r="D20" s="18">
        <v>0</v>
      </c>
      <c r="E20" s="21">
        <f>+'Exhibit II no Z rows'!E18</f>
        <v>19535.04</v>
      </c>
    </row>
    <row r="21" spans="1:5" ht="15" customHeight="1" x14ac:dyDescent="0.5">
      <c r="A21" s="38" t="str">
        <f>+'Exhibit II no Z rows'!A19</f>
        <v>Materials and Supplies</v>
      </c>
      <c r="B21" s="21">
        <f>+'Exhibit II no Z rows'!B19</f>
        <v>15326.49</v>
      </c>
      <c r="C21" s="18">
        <v>0</v>
      </c>
      <c r="D21" s="18">
        <v>0</v>
      </c>
      <c r="E21" s="21">
        <f>+'Exhibit II no Z rows'!E19</f>
        <v>15326.49</v>
      </c>
    </row>
    <row r="22" spans="1:5" ht="15" customHeight="1" x14ac:dyDescent="0.5">
      <c r="A22" s="38" t="str">
        <f>+'Exhibit II no Z rows'!A20</f>
        <v>Communications and Utilities</v>
      </c>
      <c r="B22" s="21">
        <f>+'Exhibit II no Z rows'!B20</f>
        <v>862929.59</v>
      </c>
      <c r="C22" s="18">
        <v>0</v>
      </c>
      <c r="D22" s="18">
        <v>0</v>
      </c>
      <c r="E22" s="21">
        <f>+'Exhibit II no Z rows'!E20</f>
        <v>862929.59</v>
      </c>
    </row>
    <row r="23" spans="1:5" ht="15" customHeight="1" x14ac:dyDescent="0.5">
      <c r="A23" s="38" t="str">
        <f>+'Exhibit II no Z rows'!A21</f>
        <v>Repairs and Maintenance</v>
      </c>
      <c r="B23" s="21">
        <f>+'Exhibit II no Z rows'!B21</f>
        <v>103451.46</v>
      </c>
      <c r="C23" s="18">
        <v>0</v>
      </c>
      <c r="D23" s="18">
        <v>0</v>
      </c>
      <c r="E23" s="21">
        <f>+'Exhibit II no Z rows'!E21</f>
        <v>103451.46</v>
      </c>
    </row>
    <row r="24" spans="1:5" ht="15" customHeight="1" x14ac:dyDescent="0.5">
      <c r="A24" s="38" t="str">
        <f>+'Exhibit II no Z rows'!A22</f>
        <v>Claims and Judgments</v>
      </c>
      <c r="B24" s="21">
        <f>+'Exhibit II no Z rows'!B22</f>
        <v>26818867.280000001</v>
      </c>
      <c r="C24" s="21">
        <f>+'Exhibit II no Z rows'!C22</f>
        <v>81168.23</v>
      </c>
      <c r="D24" s="18">
        <v>0</v>
      </c>
      <c r="E24" s="21">
        <f>+'Exhibit II no Z rows'!E22</f>
        <v>26900035.510000002</v>
      </c>
    </row>
    <row r="25" spans="1:5" ht="15" customHeight="1" x14ac:dyDescent="0.5">
      <c r="A25" s="38" t="str">
        <f>+'Exhibit II no Z rows'!A23</f>
        <v>Intergovernmental Payments</v>
      </c>
      <c r="B25" s="21">
        <f>+'Exhibit II no Z rows'!B23</f>
        <v>718519853.40999997</v>
      </c>
      <c r="C25" s="21">
        <f>+'Exhibit II no Z rows'!C23</f>
        <v>52372288.490000002</v>
      </c>
      <c r="D25" s="21">
        <f>+'Exhibit II no Z rows'!D23</f>
        <v>640855</v>
      </c>
      <c r="E25" s="21">
        <f>+'Exhibit II no Z rows'!E23</f>
        <v>771532996.89999998</v>
      </c>
    </row>
    <row r="26" spans="1:5" ht="15" customHeight="1" x14ac:dyDescent="0.5">
      <c r="A26" s="35" t="str">
        <f>+'Exhibit II no Z rows'!A24</f>
        <v>Interest Expense - Other</v>
      </c>
      <c r="B26" s="21">
        <f>+'Exhibit II no Z rows'!B24</f>
        <v>81191806.159999996</v>
      </c>
      <c r="C26" s="18">
        <v>0</v>
      </c>
      <c r="D26" s="18">
        <v>0</v>
      </c>
      <c r="E26" s="21">
        <f>+'Exhibit II no Z rows'!E24</f>
        <v>81191806.159999996</v>
      </c>
    </row>
    <row r="27" spans="1:5" ht="15" customHeight="1" x14ac:dyDescent="0.5">
      <c r="A27" s="35" t="str">
        <f>+'Exhibit II no Z rows'!A25</f>
        <v>Other Expenditures</v>
      </c>
      <c r="B27" s="21">
        <f>+'Exhibit II no Z rows'!B25</f>
        <v>1326620341.95</v>
      </c>
      <c r="C27" s="21">
        <f>+'Exhibit II no Z rows'!C25</f>
        <v>5202.4399999999996</v>
      </c>
      <c r="D27" s="18">
        <v>0</v>
      </c>
      <c r="E27" s="21">
        <f>+'Exhibit II no Z rows'!E25</f>
        <v>1326625544.3900001</v>
      </c>
    </row>
    <row r="28" spans="1:5" ht="15" customHeight="1" x14ac:dyDescent="0.5">
      <c r="A28" s="35" t="str">
        <f>+'Exhibit II no Z rows'!A26</f>
        <v>Interest</v>
      </c>
      <c r="B28" s="21">
        <f>+'Exhibit II no Z rows'!B26</f>
        <v>118849.68</v>
      </c>
      <c r="C28" s="18">
        <v>0</v>
      </c>
      <c r="D28" s="18">
        <v>0</v>
      </c>
      <c r="E28" s="21">
        <f>+'Exhibit II no Z rows'!E26</f>
        <v>118849.68</v>
      </c>
    </row>
    <row r="29" spans="1:5" ht="15" customHeight="1" x14ac:dyDescent="0.5">
      <c r="A29" s="40" t="str">
        <f>+'Exhibit II no Z rows'!A27</f>
        <v>Total Expenditures</v>
      </c>
      <c r="B29" s="23">
        <f>+'Exhibit II no Z rows'!B27</f>
        <v>3572755059.6599998</v>
      </c>
      <c r="C29" s="23">
        <f>+'Exhibit II no Z rows'!C27</f>
        <v>54073073.159999996</v>
      </c>
      <c r="D29" s="23">
        <f>+'Exhibit II no Z rows'!D27</f>
        <v>1629890.33</v>
      </c>
      <c r="E29" s="23">
        <f>+'Exhibit II no Z rows'!E27</f>
        <v>3628458023.1500001</v>
      </c>
    </row>
    <row r="30" spans="1:5" ht="15" customHeight="1" x14ac:dyDescent="0.5">
      <c r="A30" s="35" t="str">
        <f>+'Exhibit II no Z rows'!A29</f>
        <v>Excess (Deficiency) of Revenues over Expenditures</v>
      </c>
      <c r="B30" s="41">
        <f>+'Exhibit II no Z rows'!B29</f>
        <v>77951880549.330002</v>
      </c>
      <c r="C30" s="41">
        <f>+'Exhibit II no Z rows'!C29</f>
        <v>4776656062.5100002</v>
      </c>
      <c r="D30" s="41">
        <f>+'Exhibit II no Z rows'!D29</f>
        <v>251123795.84</v>
      </c>
      <c r="E30" s="41">
        <f>+'Exhibit II no Z rows'!E29</f>
        <v>82979660407.679993</v>
      </c>
    </row>
    <row r="31" spans="1:5" ht="15" customHeight="1" x14ac:dyDescent="0.5">
      <c r="A31" s="268" t="str">
        <f>+'Exhibit II no Z rows'!A31</f>
        <v>OTHER FINANCING SOURCES (USES)</v>
      </c>
      <c r="B31" s="268"/>
      <c r="C31" s="268"/>
      <c r="D31" s="268"/>
      <c r="E31" s="268"/>
    </row>
    <row r="32" spans="1:5" ht="15" customHeight="1" x14ac:dyDescent="0.5">
      <c r="A32" s="35" t="str">
        <f>+'Exhibit II no Z rows'!A32</f>
        <v>Transfer In</v>
      </c>
      <c r="B32" s="21">
        <f>+'Exhibit II no Z rows'!B32</f>
        <v>7454172275.3199997</v>
      </c>
      <c r="C32" s="21">
        <f>+'Exhibit II no Z rows'!C32</f>
        <v>6153232882.9399996</v>
      </c>
      <c r="D32" s="21">
        <f>+'Exhibit II no Z rows'!D32</f>
        <v>151857523.08000001</v>
      </c>
      <c r="E32" s="21">
        <f>+'Exhibit II no Z rows'!E32</f>
        <v>13759262681.34</v>
      </c>
    </row>
    <row r="33" spans="1:5" ht="15" customHeight="1" x14ac:dyDescent="0.5">
      <c r="A33" s="35" t="str">
        <f>+'Exhibit II no Z rows'!A33</f>
        <v>Transfer Out</v>
      </c>
      <c r="B33" s="21">
        <v>-33837276691.259998</v>
      </c>
      <c r="C33" s="21">
        <f>+'Exhibit II no Z rows'!C33</f>
        <v>-10937237010.91</v>
      </c>
      <c r="D33" s="21">
        <f>+'Exhibit II no Z rows'!D33</f>
        <v>-211084531.83000001</v>
      </c>
      <c r="E33" s="21">
        <v>-44985598234</v>
      </c>
    </row>
    <row r="34" spans="1:5" ht="15" customHeight="1" x14ac:dyDescent="0.5">
      <c r="A34" s="35" t="str">
        <f>+'Exhibit II no Z rows'!A34</f>
        <v>Legislative Transfer Out</v>
      </c>
      <c r="B34" s="20">
        <v>-41912533815.5</v>
      </c>
      <c r="C34" s="18">
        <v>0</v>
      </c>
      <c r="D34" s="18">
        <v>0</v>
      </c>
      <c r="E34" s="20">
        <v>-41912533815.5</v>
      </c>
    </row>
    <row r="35" spans="1:5" ht="15" customHeight="1" x14ac:dyDescent="0.5">
      <c r="A35" s="35" t="str">
        <f>+'Exhibit II no Z rows'!A35</f>
        <v>Sale of Capital Assets</v>
      </c>
      <c r="B35" s="21">
        <f>+'Exhibit II no Z rows'!B35</f>
        <v>31526.9</v>
      </c>
      <c r="C35" s="18">
        <v>0</v>
      </c>
      <c r="D35" s="18">
        <v>0</v>
      </c>
      <c r="E35" s="21">
        <f>+'Exhibit II no Z rows'!E35</f>
        <v>31526.9</v>
      </c>
    </row>
    <row r="36" spans="1:5" ht="15" customHeight="1" x14ac:dyDescent="0.5">
      <c r="A36" s="35" t="str">
        <f>+'Exhibit II no Z rows'!A36</f>
        <v>Contributions to permanent foundation principal</v>
      </c>
      <c r="B36" s="18">
        <v>0</v>
      </c>
      <c r="C36" s="18">
        <v>0</v>
      </c>
      <c r="D36" s="21">
        <f>+'Exhibit II no Z rows'!D36</f>
        <v>-25209795.539999999</v>
      </c>
      <c r="E36" s="21">
        <f>+'Exhibit II no Z rows'!E36</f>
        <v>-25209795.539999999</v>
      </c>
    </row>
    <row r="37" spans="1:5" ht="15" customHeight="1" x14ac:dyDescent="0.5">
      <c r="A37" s="40" t="str">
        <f>+'Exhibit II no Z rows'!A37</f>
        <v>Insurance Recoveries</v>
      </c>
      <c r="B37" s="21">
        <f>+'Exhibit II no Z rows'!B37</f>
        <v>91386.880000000005</v>
      </c>
      <c r="C37" s="18">
        <v>0</v>
      </c>
      <c r="D37" s="18">
        <v>0</v>
      </c>
      <c r="E37" s="21">
        <f>+'Exhibit II no Z rows'!E37</f>
        <v>91386.880000000005</v>
      </c>
    </row>
    <row r="38" spans="1:5" ht="15" customHeight="1" x14ac:dyDescent="0.5">
      <c r="A38" s="40" t="str">
        <f>+'Exhibit II no Z rows'!A38</f>
        <v>Total Other Financing Sources (Uses)</v>
      </c>
      <c r="B38" s="22">
        <v>-68295515317.660004</v>
      </c>
      <c r="C38" s="23">
        <f>+'Exhibit II no Z rows'!C38</f>
        <v>-4784004127.9700003</v>
      </c>
      <c r="D38" s="23">
        <f>+'Exhibit II no Z rows'!D38</f>
        <v>-84436804.290000007</v>
      </c>
      <c r="E38" s="22">
        <v>-73163956249.919998</v>
      </c>
    </row>
    <row r="39" spans="1:5" ht="15" customHeight="1" x14ac:dyDescent="0.5">
      <c r="A39" s="32"/>
      <c r="B39" s="21"/>
      <c r="C39" s="21"/>
      <c r="D39" s="21"/>
      <c r="E39" s="21"/>
    </row>
    <row r="40" spans="1:5" ht="15" customHeight="1" x14ac:dyDescent="0.5">
      <c r="A40" s="15" t="str">
        <f>+'Exhibit II no Z rows'!A40</f>
        <v xml:space="preserve">   Net Change in Fund Balances</v>
      </c>
      <c r="B40" s="42">
        <v>9656365231.6700001</v>
      </c>
      <c r="C40" s="41">
        <f>+'Exhibit II no Z rows'!C40</f>
        <v>-7348065.46000004</v>
      </c>
      <c r="D40" s="41">
        <f>+'Exhibit II no Z rows'!D40</f>
        <v>166686991.55000001</v>
      </c>
      <c r="E40" s="42">
        <v>9815704157.7600002</v>
      </c>
    </row>
    <row r="41" spans="1:5" ht="30" customHeight="1" x14ac:dyDescent="0.5">
      <c r="A41" s="258" t="str">
        <f>+'Exhibit II no Z rows'!A42</f>
        <v>FUND FINANCIAL STATEMENT – FUND BALANCES</v>
      </c>
      <c r="B41" s="258"/>
      <c r="C41" s="258"/>
      <c r="D41" s="258"/>
      <c r="E41" s="258"/>
    </row>
    <row r="42" spans="1:5" ht="15" customHeight="1" x14ac:dyDescent="0.5">
      <c r="A42" s="40" t="str">
        <f>+'Exhibit II no Z rows'!A43</f>
        <v>Fund Balances, September 1, 2024</v>
      </c>
      <c r="B42" s="43">
        <f>+'Exhibit II no Z rows'!B43</f>
        <v>48032015359.449997</v>
      </c>
      <c r="C42" s="43">
        <f>+'Exhibit II no Z rows'!C43</f>
        <v>28712017.859999999</v>
      </c>
      <c r="D42" s="43">
        <f>+'Exhibit II no Z rows'!D43</f>
        <v>825878964.65999997</v>
      </c>
      <c r="E42" s="43">
        <f>+'Exhibit II no Z rows'!E43</f>
        <v>48886606341.970001</v>
      </c>
    </row>
    <row r="43" spans="1:5" ht="26.65" customHeight="1" thickBot="1" x14ac:dyDescent="0.55000000000000004">
      <c r="A43" s="15" t="str">
        <f>+'Exhibit II no Z rows'!A45</f>
        <v>Fund Balances, August 31, 2025</v>
      </c>
      <c r="B43" s="30">
        <v>57688380591.120003</v>
      </c>
      <c r="C43" s="31">
        <f>+'Exhibit II no Z rows'!C45</f>
        <v>21363952.399999999</v>
      </c>
      <c r="D43" s="31">
        <f>+'Exhibit II no Z rows'!D45</f>
        <v>992565956.21000004</v>
      </c>
      <c r="E43" s="30">
        <v>58702310499.730003</v>
      </c>
    </row>
    <row r="44" spans="1:5" ht="22.8" customHeight="1" thickTop="1" x14ac:dyDescent="0.5">
      <c r="A44" s="266" t="str">
        <f>+'Exhibit II no Z rows'!A47</f>
        <v>The accompanying Notes to the Financial Statements are an integral part of this financial statement.</v>
      </c>
      <c r="B44" s="266"/>
      <c r="C44" s="266"/>
      <c r="D44" s="266"/>
      <c r="E44" s="266"/>
    </row>
    <row r="45" spans="1:5" s="198" customFormat="1" x14ac:dyDescent="0.5">
      <c r="A45" s="260" t="s">
        <v>510</v>
      </c>
      <c r="B45" s="260"/>
      <c r="C45" s="260"/>
      <c r="D45" s="260"/>
      <c r="E45" s="260"/>
    </row>
    <row r="46" spans="1:5" x14ac:dyDescent="0.5">
      <c r="A46" s="267" t="s">
        <v>511</v>
      </c>
      <c r="B46" s="267"/>
      <c r="C46" s="267"/>
      <c r="D46" s="267"/>
      <c r="E46" s="267"/>
    </row>
    <row r="47" spans="1:5" ht="15" hidden="1" customHeight="1" x14ac:dyDescent="0.5">
      <c r="A47" s="32"/>
      <c r="B47" s="21"/>
      <c r="C47" s="21"/>
      <c r="D47" s="21"/>
      <c r="E47" s="21"/>
    </row>
  </sheetData>
  <mergeCells count="10">
    <mergeCell ref="A1:E1"/>
    <mergeCell ref="A2:E2"/>
    <mergeCell ref="A44:E44"/>
    <mergeCell ref="A45:E45"/>
    <mergeCell ref="A46:E46"/>
    <mergeCell ref="A41:E41"/>
    <mergeCell ref="A3:E3"/>
    <mergeCell ref="A5:E5"/>
    <mergeCell ref="A16:E16"/>
    <mergeCell ref="A31:E31"/>
  </mergeCells>
  <conditionalFormatting sqref="A1:A5">
    <cfRule type="cellIs" dxfId="66" priority="2" operator="equal">
      <formula>0</formula>
    </cfRule>
  </conditionalFormatting>
  <conditionalFormatting sqref="A42:E43 A44:A46 A47:E47">
    <cfRule type="cellIs" dxfId="65" priority="1" operator="equal">
      <formula>0</formula>
    </cfRule>
  </conditionalFormatting>
  <conditionalFormatting sqref="B4:E4 A6:C6 E6:E8 A7:B8 A9:E9 D10:E10 A10:B13 E11:E13 A14:E15 A16 A17:B18 E17:E18 A19:E19 A20:B23 E20:E24 A24:C24 A25:E25 A26:B26 E26:E28 A27:C27 A28:B28 A29:E30 A31 A32:E33 A34:B35 E34:E35 A36 D36:E36 A37:B37 E37 A38:E40 A41">
    <cfRule type="cellIs" dxfId="64" priority="3" operator="equal">
      <formula>0</formula>
    </cfRule>
  </conditionalFormatting>
  <hyperlinks>
    <hyperlink ref="A45" location="'Table of Contents'!A1" display="Return to TOC" xr:uid="{8B64E41C-0427-423C-9CF8-BB048B03BD1C}"/>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D50"/>
  <sheetViews>
    <sheetView showRuler="0" workbookViewId="0">
      <selection sqref="A1:XFD1"/>
    </sheetView>
  </sheetViews>
  <sheetFormatPr defaultColWidth="0" defaultRowHeight="15" zeroHeight="1" x14ac:dyDescent="0.5"/>
  <cols>
    <col min="1" max="1" width="46.5546875" style="2" customWidth="1"/>
    <col min="2" max="2" width="18.44140625" style="2" bestFit="1" customWidth="1"/>
    <col min="3" max="3" width="20.71875" style="2" bestFit="1" customWidth="1"/>
    <col min="4" max="4" width="29.1640625" style="2" customWidth="1"/>
    <col min="5" max="16384" width="12.83203125" style="2" hidden="1"/>
  </cols>
  <sheetData>
    <row r="1" spans="1:4" s="17" customFormat="1" ht="20.7" customHeight="1" x14ac:dyDescent="0.6">
      <c r="A1" s="270" t="s">
        <v>514</v>
      </c>
      <c r="B1" s="270"/>
      <c r="C1" s="270"/>
      <c r="D1" s="270"/>
    </row>
    <row r="2" spans="1:4" ht="15" customHeight="1" x14ac:dyDescent="0.5">
      <c r="A2" s="269" t="s">
        <v>1</v>
      </c>
      <c r="B2" s="269"/>
      <c r="C2" s="269"/>
      <c r="D2" s="269"/>
    </row>
    <row r="3" spans="1:4" s="217" customFormat="1" ht="45" x14ac:dyDescent="0.5">
      <c r="A3" s="215" t="s">
        <v>512</v>
      </c>
      <c r="B3" s="216" t="s">
        <v>202</v>
      </c>
      <c r="C3" s="216" t="s">
        <v>203</v>
      </c>
      <c r="D3" s="216" t="s">
        <v>204</v>
      </c>
    </row>
    <row r="4" spans="1:4" ht="15" customHeight="1" x14ac:dyDescent="0.5">
      <c r="A4" s="258" t="str">
        <f>+'Exhibit VI no Z rows'!A2</f>
        <v>ASSETS</v>
      </c>
      <c r="B4" s="258"/>
      <c r="C4" s="258"/>
      <c r="D4" s="258"/>
    </row>
    <row r="5" spans="1:4" ht="15" customHeight="1" x14ac:dyDescent="0.5">
      <c r="A5" s="258" t="str">
        <f>+'Exhibit VI no Z rows'!A3</f>
        <v xml:space="preserve">  Cash and Cash Equivalents (Note 3):</v>
      </c>
      <c r="B5" s="258"/>
      <c r="C5" s="258"/>
      <c r="D5" s="258"/>
    </row>
    <row r="6" spans="1:4" ht="15" customHeight="1" x14ac:dyDescent="0.5">
      <c r="A6" s="35" t="str">
        <f>+'Exhibit VI no Z rows'!A4</f>
        <v>Cash in State Treasury</v>
      </c>
      <c r="B6" s="19">
        <f>+'Exhibit VI no Z rows'!B4</f>
        <v>3492254.52</v>
      </c>
      <c r="C6" s="19">
        <f>+'Exhibit VI no Z rows'!C4</f>
        <v>1796596456.4400001</v>
      </c>
      <c r="D6" s="19">
        <f>+'Exhibit VI no Z rows'!D4</f>
        <v>1800088710.96</v>
      </c>
    </row>
    <row r="7" spans="1:4" ht="15" customHeight="1" x14ac:dyDescent="0.5">
      <c r="A7" s="271" t="str">
        <f>+'Exhibit VI no Z rows'!A5</f>
        <v>Receivables:</v>
      </c>
      <c r="B7" s="271"/>
      <c r="C7" s="271"/>
      <c r="D7" s="271"/>
    </row>
    <row r="8" spans="1:4" ht="16" customHeight="1" x14ac:dyDescent="0.5">
      <c r="A8" s="15" t="str">
        <f>+'Exhibit VI no Z rows'!A6</f>
        <v xml:space="preserve">Federal </v>
      </c>
      <c r="B8" s="21">
        <f>+'Exhibit VI no Z rows'!B6</f>
        <v>2832867.77</v>
      </c>
      <c r="C8" s="18">
        <v>0</v>
      </c>
      <c r="D8" s="21">
        <f>+'Exhibit VI no Z rows'!D6</f>
        <v>2832867.77</v>
      </c>
    </row>
    <row r="9" spans="1:4" ht="15" customHeight="1" x14ac:dyDescent="0.5">
      <c r="A9" s="15" t="str">
        <f>+'Exhibit VI no Z rows'!A7</f>
        <v>Interest and Dividends</v>
      </c>
      <c r="B9" s="45">
        <f>+'Exhibit VI no Z rows'!B7</f>
        <v>12485.85</v>
      </c>
      <c r="C9" s="18">
        <v>0</v>
      </c>
      <c r="D9" s="45">
        <f>+'Exhibit VI no Z rows'!D7</f>
        <v>12485.85</v>
      </c>
    </row>
    <row r="10" spans="1:4" ht="21" customHeight="1" x14ac:dyDescent="0.5">
      <c r="A10" s="15" t="str">
        <f>+'Exhibit VI no Z rows'!A8</f>
        <v>Total Assets</v>
      </c>
      <c r="B10" s="46">
        <v>6337608.1399999997</v>
      </c>
      <c r="C10" s="46">
        <v>1796596456.4400001</v>
      </c>
      <c r="D10" s="46">
        <v>1802934064.5799999</v>
      </c>
    </row>
    <row r="11" spans="1:4" x14ac:dyDescent="0.5">
      <c r="A11" s="258" t="s">
        <v>258</v>
      </c>
      <c r="B11" s="258"/>
      <c r="C11" s="258"/>
      <c r="D11" s="258"/>
    </row>
    <row r="12" spans="1:4" x14ac:dyDescent="0.5">
      <c r="A12" s="15" t="s">
        <v>259</v>
      </c>
      <c r="B12" s="18">
        <v>0</v>
      </c>
      <c r="C12" s="18">
        <v>0</v>
      </c>
      <c r="D12" s="18">
        <v>0</v>
      </c>
    </row>
    <row r="13" spans="1:4" x14ac:dyDescent="0.5">
      <c r="A13" s="15" t="s">
        <v>39</v>
      </c>
      <c r="B13" s="1">
        <v>0</v>
      </c>
      <c r="C13" s="1">
        <v>0</v>
      </c>
      <c r="D13" s="1">
        <v>0</v>
      </c>
    </row>
    <row r="14" spans="1:4" ht="16" customHeight="1" x14ac:dyDescent="0.5">
      <c r="A14" s="258" t="str">
        <f>+'Exhibit VI no Z rows'!A9</f>
        <v>NET POSITION</v>
      </c>
      <c r="B14" s="258"/>
      <c r="C14" s="258"/>
      <c r="D14" s="258"/>
    </row>
    <row r="15" spans="1:4" ht="15" customHeight="1" x14ac:dyDescent="0.5">
      <c r="A15" s="15" t="str">
        <f>+'Exhibit VI no Z rows'!A10</f>
        <v>Fiduciary NP Other Purposes</v>
      </c>
      <c r="B15" s="47">
        <v>6337608.1399999997</v>
      </c>
      <c r="C15" s="47">
        <v>1796596456.4400001</v>
      </c>
      <c r="D15" s="47">
        <v>1802934064.5799999</v>
      </c>
    </row>
    <row r="16" spans="1:4" ht="15" customHeight="1" x14ac:dyDescent="0.5">
      <c r="A16" s="15" t="str">
        <f>+'Exhibit VI no Z rows'!A11</f>
        <v>Total Net Position</v>
      </c>
      <c r="B16" s="48">
        <f>+'Exhibit VI no Z rows'!B11</f>
        <v>6337608.1399999997</v>
      </c>
      <c r="C16" s="48">
        <f>+'Exhibit VI no Z rows'!C11</f>
        <v>1796596456.4400001</v>
      </c>
      <c r="D16" s="48">
        <f>+'Exhibit VI no Z rows'!D11</f>
        <v>1802934064.5799999</v>
      </c>
    </row>
    <row r="17" spans="1:4" s="258" customFormat="1" ht="22.2" customHeight="1" x14ac:dyDescent="0.5">
      <c r="A17" s="258" t="str">
        <f>+'Exhibit VI no Z rows'!A12</f>
        <v>The accompanying notes to the financial statements are an integral part of this statement.</v>
      </c>
    </row>
    <row r="18" spans="1:4" s="198" customFormat="1" x14ac:dyDescent="0.5">
      <c r="A18" s="260" t="s">
        <v>510</v>
      </c>
      <c r="B18" s="260"/>
      <c r="C18" s="260"/>
      <c r="D18" s="260"/>
    </row>
    <row r="19" spans="1:4" x14ac:dyDescent="0.5">
      <c r="A19" s="261" t="s">
        <v>511</v>
      </c>
      <c r="B19" s="261"/>
      <c r="C19" s="261"/>
      <c r="D19" s="261"/>
    </row>
    <row r="20" spans="1:4" ht="29.25" hidden="1" customHeight="1" x14ac:dyDescent="0.5">
      <c r="A20" s="32"/>
      <c r="B20" s="21"/>
      <c r="C20" s="21"/>
      <c r="D20" s="21"/>
    </row>
    <row r="21" spans="1:4" ht="15" hidden="1" customHeight="1" x14ac:dyDescent="0.5">
      <c r="A21" s="32"/>
      <c r="B21" s="21"/>
      <c r="C21" s="21"/>
      <c r="D21" s="21"/>
    </row>
    <row r="22" spans="1:4" ht="15" hidden="1" customHeight="1" x14ac:dyDescent="0.5">
      <c r="A22" s="32"/>
      <c r="B22" s="21"/>
      <c r="C22" s="21"/>
      <c r="D22" s="21"/>
    </row>
    <row r="23" spans="1:4" ht="15" hidden="1" customHeight="1" x14ac:dyDescent="0.5">
      <c r="A23" s="32"/>
      <c r="B23" s="21"/>
      <c r="C23" s="21"/>
      <c r="D23" s="21"/>
    </row>
    <row r="24" spans="1:4" ht="15" hidden="1" customHeight="1" x14ac:dyDescent="0.5"/>
    <row r="25" spans="1:4" ht="15" hidden="1" customHeight="1" x14ac:dyDescent="0.5">
      <c r="B25" s="15"/>
    </row>
    <row r="26" spans="1:4" ht="15" hidden="1" customHeight="1" x14ac:dyDescent="0.5">
      <c r="B26" s="15"/>
    </row>
    <row r="27" spans="1:4" ht="15" hidden="1" customHeight="1" x14ac:dyDescent="0.5">
      <c r="B27" s="15"/>
    </row>
    <row r="28" spans="1:4" ht="15" hidden="1" customHeight="1" x14ac:dyDescent="0.5"/>
    <row r="29" spans="1:4" ht="15" hidden="1" customHeight="1" x14ac:dyDescent="0.5"/>
    <row r="30" spans="1:4" ht="15" hidden="1" customHeight="1" x14ac:dyDescent="0.5"/>
    <row r="31" spans="1:4" ht="15" hidden="1" customHeight="1" x14ac:dyDescent="0.5"/>
    <row r="32" spans="1:4"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sheetData>
  <mergeCells count="10">
    <mergeCell ref="A18:D18"/>
    <mergeCell ref="A19:D19"/>
    <mergeCell ref="A2:D2"/>
    <mergeCell ref="A1:D1"/>
    <mergeCell ref="A4:D4"/>
    <mergeCell ref="A5:D5"/>
    <mergeCell ref="A7:D7"/>
    <mergeCell ref="A11:D11"/>
    <mergeCell ref="A14:D14"/>
    <mergeCell ref="A17:XFD17"/>
  </mergeCells>
  <conditionalFormatting sqref="A1:A5">
    <cfRule type="cellIs" dxfId="63" priority="2" operator="equal">
      <formula>0</formula>
    </cfRule>
  </conditionalFormatting>
  <conditionalFormatting sqref="A15:D16 A17:A19 A20:D23">
    <cfRule type="cellIs" dxfId="62" priority="1" operator="equal">
      <formula>0</formula>
    </cfRule>
  </conditionalFormatting>
  <conditionalFormatting sqref="B3:D3 A6:D6 A7 A8:B9 D8:D9 A10:D10 A11:A14">
    <cfRule type="cellIs" dxfId="61" priority="6" operator="equal">
      <formula>0</formula>
    </cfRule>
  </conditionalFormatting>
  <hyperlinks>
    <hyperlink ref="A18" location="'Table of Contents'!A1" display="Return to TOC" xr:uid="{9AD99474-3B3D-4D79-B406-79325288D161}"/>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24E8B-6C0D-4EE4-B87D-07D97059ADA7}">
  <sheetPr codeName="Sheet6"/>
  <dimension ref="A1:D47"/>
  <sheetViews>
    <sheetView showRuler="0" workbookViewId="0">
      <selection sqref="A1:D1"/>
    </sheetView>
  </sheetViews>
  <sheetFormatPr defaultColWidth="0" defaultRowHeight="15" zeroHeight="1" x14ac:dyDescent="0.5"/>
  <cols>
    <col min="1" max="1" width="58.5546875" style="2" customWidth="1"/>
    <col min="2" max="2" width="23.5546875" style="2" customWidth="1"/>
    <col min="3" max="3" width="23.1640625" style="2" customWidth="1"/>
    <col min="4" max="4" width="21.1640625" style="2" customWidth="1"/>
    <col min="5" max="16384" width="12.83203125" style="2" hidden="1"/>
  </cols>
  <sheetData>
    <row r="1" spans="1:4" s="17" customFormat="1" ht="30" customHeight="1" x14ac:dyDescent="0.6">
      <c r="A1" s="270" t="s">
        <v>515</v>
      </c>
      <c r="B1" s="270"/>
      <c r="C1" s="270"/>
      <c r="D1" s="270"/>
    </row>
    <row r="2" spans="1:4" ht="15" customHeight="1" x14ac:dyDescent="0.5">
      <c r="A2" s="265" t="s">
        <v>117</v>
      </c>
      <c r="B2" s="265"/>
      <c r="C2" s="265"/>
      <c r="D2" s="265"/>
    </row>
    <row r="3" spans="1:4" s="217" customFormat="1" ht="61" customHeight="1" x14ac:dyDescent="0.5">
      <c r="A3" s="215" t="s">
        <v>512</v>
      </c>
      <c r="B3" s="216" t="s">
        <v>225</v>
      </c>
      <c r="C3" s="216" t="s">
        <v>226</v>
      </c>
      <c r="D3" s="216" t="s">
        <v>227</v>
      </c>
    </row>
    <row r="4" spans="1:4" ht="15" customHeight="1" x14ac:dyDescent="0.5">
      <c r="A4" s="258" t="str">
        <f>+'[1]Exhibit VII no Z rows'!A2</f>
        <v>ADDITIONS</v>
      </c>
      <c r="B4" s="258"/>
      <c r="C4" s="258"/>
      <c r="D4" s="258"/>
    </row>
    <row r="5" spans="1:4" ht="15" customHeight="1" x14ac:dyDescent="0.5">
      <c r="A5" s="268" t="str">
        <f>+'[1]Exhibit VII no Z rows'!A3</f>
        <v>Contributions:</v>
      </c>
      <c r="B5" s="268"/>
      <c r="C5" s="268"/>
      <c r="D5" s="268"/>
    </row>
    <row r="6" spans="1:4" ht="15" customHeight="1" x14ac:dyDescent="0.5">
      <c r="A6" s="38" t="str">
        <f>+'[1]Exhibit VII no Z rows'!A4</f>
        <v>Federal Contributions</v>
      </c>
      <c r="B6" s="50">
        <f>+'[1]Exhibit VII no Z rows'!B4</f>
        <v>3685942.05</v>
      </c>
      <c r="C6" s="8">
        <v>0</v>
      </c>
      <c r="D6" s="50">
        <f>+'[1]Exhibit VII no Z rows'!D4</f>
        <v>3685942.05</v>
      </c>
    </row>
    <row r="7" spans="1:4" ht="15" customHeight="1" x14ac:dyDescent="0.5">
      <c r="A7" s="35" t="str">
        <f>+'[1]Exhibit VII no Z rows'!A5</f>
        <v>Total Contributions</v>
      </c>
      <c r="B7" s="37">
        <f>+'[1]Exhibit VII no Z rows'!B5</f>
        <v>3685942.05</v>
      </c>
      <c r="C7" s="1">
        <v>0</v>
      </c>
      <c r="D7" s="37">
        <f>+'[1]Exhibit VII no Z rows'!D5</f>
        <v>3685942.05</v>
      </c>
    </row>
    <row r="8" spans="1:4" ht="15" customHeight="1" x14ac:dyDescent="0.5">
      <c r="A8" s="268" t="str">
        <f>+'[1]Exhibit VII no Z rows'!A6</f>
        <v>Investment Income:</v>
      </c>
      <c r="B8" s="268"/>
      <c r="C8" s="268"/>
      <c r="D8" s="268"/>
    </row>
    <row r="9" spans="1:4" ht="15" customHeight="1" x14ac:dyDescent="0.5">
      <c r="A9" s="272" t="str">
        <f>+'[1]Exhibit VII no Z rows'!A7</f>
        <v>From Investing Activities:</v>
      </c>
      <c r="B9" s="272"/>
      <c r="C9" s="272"/>
      <c r="D9" s="272"/>
    </row>
    <row r="10" spans="1:4" ht="15" customHeight="1" x14ac:dyDescent="0.5">
      <c r="A10" s="24" t="str">
        <f>+'[1]Exhibit VII no Z rows'!A8</f>
        <v>Interest, Dividend and Other</v>
      </c>
      <c r="B10" s="36">
        <f>+'[1]Exhibit VII no Z rows'!B8</f>
        <v>154877.66</v>
      </c>
      <c r="C10" s="36">
        <f>+'[1]Exhibit VII no Z rows'!C8</f>
        <v>11364028.58</v>
      </c>
      <c r="D10" s="36">
        <f>+'[1]Exhibit VII no Z rows'!D8</f>
        <v>11518906.24</v>
      </c>
    </row>
    <row r="11" spans="1:4" ht="15" customHeight="1" x14ac:dyDescent="0.5">
      <c r="A11" s="38" t="str">
        <f>+'[1]Exhibit VII no Z rows'!A9</f>
        <v>Total Investing Income (Loss)</v>
      </c>
      <c r="B11" s="37">
        <f>+'[1]Exhibit VII no Z rows'!B9</f>
        <v>154877.66</v>
      </c>
      <c r="C11" s="37">
        <f>+'[1]Exhibit VII no Z rows'!C9</f>
        <v>11364028.58</v>
      </c>
      <c r="D11" s="37">
        <f>+'[1]Exhibit VII no Z rows'!D9</f>
        <v>11518906.24</v>
      </c>
    </row>
    <row r="12" spans="1:4" ht="15" customHeight="1" x14ac:dyDescent="0.5">
      <c r="A12" s="38" t="str">
        <f>+'[1]Exhibit VII no Z rows'!A10</f>
        <v>Net Income from Investing Activities</v>
      </c>
      <c r="B12" s="37">
        <f>+'[1]Exhibit VII no Z rows'!B10</f>
        <v>154877.66</v>
      </c>
      <c r="C12" s="37">
        <f>+'[1]Exhibit VII no Z rows'!C10</f>
        <v>11364028.58</v>
      </c>
      <c r="D12" s="37">
        <f>+'[1]Exhibit VII no Z rows'!D10</f>
        <v>11518906.24</v>
      </c>
    </row>
    <row r="13" spans="1:4" ht="15" customHeight="1" x14ac:dyDescent="0.5">
      <c r="A13" s="35" t="str">
        <f>+'[1]Exhibit VII no Z rows'!A11</f>
        <v>Total Net Investment Income (Loss)</v>
      </c>
      <c r="B13" s="37">
        <f>+'[1]Exhibit VII no Z rows'!B11</f>
        <v>154877.66</v>
      </c>
      <c r="C13" s="37">
        <f>+'[1]Exhibit VII no Z rows'!C11</f>
        <v>11364028.58</v>
      </c>
      <c r="D13" s="37">
        <f>+'[1]Exhibit VII no Z rows'!D11</f>
        <v>11518906.24</v>
      </c>
    </row>
    <row r="14" spans="1:4" ht="15" customHeight="1" x14ac:dyDescent="0.5">
      <c r="A14" s="268" t="str">
        <f>+'[1]Exhibit VII no Z rows'!A12</f>
        <v>Other Additions:</v>
      </c>
      <c r="B14" s="268"/>
      <c r="C14" s="268"/>
      <c r="D14" s="268"/>
    </row>
    <row r="15" spans="1:4" ht="15" customHeight="1" x14ac:dyDescent="0.5">
      <c r="A15" s="38" t="str">
        <f>+'[1]Exhibit VII no Z rows'!A13</f>
        <v>Other Revenue</v>
      </c>
      <c r="B15" s="5">
        <v>0</v>
      </c>
      <c r="C15" s="21">
        <f>+'[1]Exhibit VII no Z rows'!C13</f>
        <v>14298696126.299999</v>
      </c>
      <c r="D15" s="21">
        <f>+'[1]Exhibit VII no Z rows'!D13</f>
        <v>14298696126.299999</v>
      </c>
    </row>
    <row r="16" spans="1:4" ht="15" customHeight="1" x14ac:dyDescent="0.5">
      <c r="A16" s="38" t="str">
        <f>+'[1]Exhibit VII no Z rows'!A14</f>
        <v>Transfer In</v>
      </c>
      <c r="B16" s="36">
        <f>+'[1]Exhibit VII no Z rows'!B14</f>
        <v>109001180</v>
      </c>
      <c r="C16" s="8">
        <v>0</v>
      </c>
      <c r="D16" s="36">
        <f>+'[1]Exhibit VII no Z rows'!D14</f>
        <v>109001180</v>
      </c>
    </row>
    <row r="17" spans="1:4" ht="15" customHeight="1" x14ac:dyDescent="0.5">
      <c r="A17" s="35" t="str">
        <f>+'[1]Exhibit VII no Z rows'!A15</f>
        <v>Total Other Additions</v>
      </c>
      <c r="B17" s="37">
        <f>+'[1]Exhibit VII no Z rows'!B15</f>
        <v>109001180</v>
      </c>
      <c r="C17" s="37">
        <f>+'[1]Exhibit VII no Z rows'!C15</f>
        <v>14298696126.299999</v>
      </c>
      <c r="D17" s="37">
        <f>+'[1]Exhibit VII no Z rows'!D15</f>
        <v>14407697306.299999</v>
      </c>
    </row>
    <row r="18" spans="1:4" ht="15" customHeight="1" x14ac:dyDescent="0.5">
      <c r="A18" s="15" t="str">
        <f>+'[1]Exhibit VII no Z rows'!A16</f>
        <v>Total Additions</v>
      </c>
      <c r="B18" s="37">
        <f>+'[1]Exhibit VII no Z rows'!B16</f>
        <v>112841999.70999999</v>
      </c>
      <c r="C18" s="37">
        <f>+'[1]Exhibit VII no Z rows'!C16</f>
        <v>14310060154.879999</v>
      </c>
      <c r="D18" s="37">
        <f>+'[1]Exhibit VII no Z rows'!D16</f>
        <v>14422902154.59</v>
      </c>
    </row>
    <row r="19" spans="1:4" ht="33.4" customHeight="1" x14ac:dyDescent="0.5">
      <c r="A19" s="258" t="str">
        <f>+'[1]Exhibit VII no Z rows'!A17</f>
        <v>DEDUCTIONS</v>
      </c>
      <c r="B19" s="258"/>
      <c r="C19" s="258"/>
      <c r="D19" s="258"/>
    </row>
    <row r="20" spans="1:4" ht="15" customHeight="1" x14ac:dyDescent="0.5">
      <c r="A20" s="35" t="str">
        <f>+'[1]Exhibit VII no Z rows'!A18</f>
        <v>Interest Expense</v>
      </c>
      <c r="B20" s="5">
        <v>0</v>
      </c>
      <c r="C20" s="21">
        <f>+'[1]Exhibit VII no Z rows'!C18</f>
        <v>11071771.01</v>
      </c>
      <c r="D20" s="21">
        <f>+'[1]Exhibit VII no Z rows'!D18</f>
        <v>11071771.01</v>
      </c>
    </row>
    <row r="21" spans="1:4" ht="15" customHeight="1" x14ac:dyDescent="0.5">
      <c r="A21" s="35" t="str">
        <f>+'[1]Exhibit VII no Z rows'!A19</f>
        <v>Intergovernmental Payments</v>
      </c>
      <c r="B21" s="36">
        <f>+'[1]Exhibit VII no Z rows'!B19</f>
        <v>113909949.36</v>
      </c>
      <c r="C21" s="36">
        <f>+'[1]Exhibit VII no Z rows'!C19</f>
        <v>14219960942.42</v>
      </c>
      <c r="D21" s="36">
        <f>+'[1]Exhibit VII no Z rows'!D19</f>
        <v>14333870891.780001</v>
      </c>
    </row>
    <row r="22" spans="1:4" ht="15" customHeight="1" x14ac:dyDescent="0.5">
      <c r="A22" s="15" t="str">
        <f>+'[1]Exhibit VII no Z rows'!A20</f>
        <v>Total Deductions</v>
      </c>
      <c r="B22" s="37">
        <f>+'[1]Exhibit VII no Z rows'!B20</f>
        <v>113909949.36</v>
      </c>
      <c r="C22" s="37">
        <f>+'[1]Exhibit VII no Z rows'!C20</f>
        <v>14231032713.43</v>
      </c>
      <c r="D22" s="37">
        <f>+'[1]Exhibit VII no Z rows'!D20</f>
        <v>14344942662.790001</v>
      </c>
    </row>
    <row r="23" spans="1:4" ht="25.9" customHeight="1" x14ac:dyDescent="0.5">
      <c r="A23" s="15" t="str">
        <f>+'[1]Exhibit VII no Z rows'!A21</f>
        <v>INCREASE (DECREASE) IN NET POSITION</v>
      </c>
      <c r="B23" s="37">
        <f>+'[1]Exhibit VII no Z rows'!B21</f>
        <v>-1067949.6500000099</v>
      </c>
      <c r="C23" s="37">
        <f>+'[1]Exhibit VII no Z rows'!C21</f>
        <v>79027441.4499989</v>
      </c>
      <c r="D23" s="37">
        <f>+'[1]Exhibit VII no Z rows'!D21</f>
        <v>77959491.799999207</v>
      </c>
    </row>
    <row r="24" spans="1:4" ht="31" customHeight="1" x14ac:dyDescent="0.5">
      <c r="A24" s="258" t="str">
        <f>+'[1]Exhibit VII no Z rows'!A22</f>
        <v>NET POSITION</v>
      </c>
      <c r="B24" s="258"/>
      <c r="C24" s="258"/>
      <c r="D24" s="258"/>
    </row>
    <row r="25" spans="1:4" ht="15" customHeight="1" x14ac:dyDescent="0.5">
      <c r="A25" s="35" t="str">
        <f>+'[1]Exhibit VII no Z rows'!A23</f>
        <v>Net Position, September 1, 2024</v>
      </c>
      <c r="B25" s="36">
        <f>+'[1]Exhibit VII no Z rows'!B23</f>
        <v>7405557.79</v>
      </c>
      <c r="C25" s="36">
        <f>+'[1]Exhibit VII no Z rows'!C23</f>
        <v>1717569014.99</v>
      </c>
      <c r="D25" s="36">
        <f>+'[1]Exhibit VII no Z rows'!D23</f>
        <v>1724974572.78</v>
      </c>
    </row>
    <row r="26" spans="1:4" x14ac:dyDescent="0.5">
      <c r="A26" s="35" t="str">
        <f>+'[1]Exhibit VII no Z rows'!A24</f>
        <v>Net Position, September 1, 2024, as Restated</v>
      </c>
      <c r="B26" s="37">
        <f>+'[1]Exhibit VII no Z rows'!B24</f>
        <v>7405557.79</v>
      </c>
      <c r="C26" s="37">
        <f>+'[1]Exhibit VII no Z rows'!C24</f>
        <v>1717569014.99</v>
      </c>
      <c r="D26" s="37">
        <f>+'[1]Exhibit VII no Z rows'!D24</f>
        <v>1724974572.78</v>
      </c>
    </row>
    <row r="27" spans="1:4" ht="15" customHeight="1" thickBot="1" x14ac:dyDescent="0.55000000000000004">
      <c r="A27" s="15" t="str">
        <f>+'[1]Exhibit VII no Z rows'!A25</f>
        <v>Net Position, August 31, 2025</v>
      </c>
      <c r="B27" s="51">
        <f>+'[1]Exhibit VII no Z rows'!B25</f>
        <v>6337608.1399999904</v>
      </c>
      <c r="C27" s="51">
        <f>+'[1]Exhibit VII no Z rows'!C25</f>
        <v>1796596456.4400001</v>
      </c>
      <c r="D27" s="51">
        <f>+'[1]Exhibit VII no Z rows'!D25</f>
        <v>1802934064.5799999</v>
      </c>
    </row>
    <row r="28" spans="1:4" ht="23.7" customHeight="1" thickTop="1" x14ac:dyDescent="0.5">
      <c r="A28" s="265" t="str">
        <f>+'[1]Exhibit VII no Z rows'!A26</f>
        <v>The accompanying notes to the financial statements are an integral part of this statement.</v>
      </c>
      <c r="B28" s="265"/>
      <c r="C28" s="265"/>
      <c r="D28" s="265"/>
    </row>
    <row r="29" spans="1:4" s="198" customFormat="1" x14ac:dyDescent="0.5">
      <c r="A29" s="260" t="s">
        <v>510</v>
      </c>
      <c r="B29" s="260"/>
      <c r="C29" s="260"/>
      <c r="D29" s="260"/>
    </row>
    <row r="30" spans="1:4" x14ac:dyDescent="0.5">
      <c r="A30" s="261" t="s">
        <v>511</v>
      </c>
      <c r="B30" s="261"/>
      <c r="C30" s="261"/>
      <c r="D30" s="261"/>
    </row>
    <row r="31" spans="1:4" ht="15" hidden="1" customHeight="1" x14ac:dyDescent="0.5">
      <c r="A31" s="15"/>
      <c r="B31" s="15"/>
      <c r="C31" s="15"/>
      <c r="D31" s="15"/>
    </row>
    <row r="32" spans="1:4" ht="15" hidden="1" customHeight="1" x14ac:dyDescent="0.5">
      <c r="A32" s="15"/>
      <c r="B32" s="15"/>
      <c r="C32" s="15"/>
      <c r="D32" s="15"/>
    </row>
    <row r="33" spans="1:4" ht="15" hidden="1" customHeight="1" x14ac:dyDescent="0.5">
      <c r="A33" s="15"/>
      <c r="B33" s="15"/>
      <c r="C33" s="15"/>
      <c r="D33" s="15"/>
    </row>
    <row r="34" spans="1:4" ht="15" hidden="1" customHeight="1" x14ac:dyDescent="0.5">
      <c r="A34" s="15"/>
      <c r="B34" s="15"/>
      <c r="C34" s="15"/>
      <c r="D34" s="15"/>
    </row>
    <row r="35" spans="1:4" ht="15" hidden="1" customHeight="1" x14ac:dyDescent="0.5">
      <c r="A35" s="15"/>
      <c r="B35" s="15"/>
      <c r="C35" s="15"/>
      <c r="D35" s="15"/>
    </row>
    <row r="36" spans="1:4" ht="15" hidden="1" customHeight="1" x14ac:dyDescent="0.5">
      <c r="A36" s="15"/>
      <c r="B36" s="15"/>
      <c r="C36" s="15"/>
      <c r="D36" s="15"/>
    </row>
    <row r="37" spans="1:4" ht="15" hidden="1" customHeight="1" x14ac:dyDescent="0.5">
      <c r="A37" s="15"/>
      <c r="B37" s="15"/>
      <c r="C37" s="15"/>
      <c r="D37" s="15"/>
    </row>
    <row r="38" spans="1:4" ht="15" hidden="1" customHeight="1" x14ac:dyDescent="0.5">
      <c r="A38" s="15"/>
      <c r="B38" s="15"/>
      <c r="C38" s="15"/>
      <c r="D38" s="15"/>
    </row>
    <row r="39" spans="1:4" ht="15" hidden="1" customHeight="1" x14ac:dyDescent="0.5">
      <c r="A39" s="15"/>
      <c r="B39" s="15"/>
      <c r="C39" s="15"/>
      <c r="D39" s="15"/>
    </row>
    <row r="40" spans="1:4" ht="15" hidden="1" customHeight="1" x14ac:dyDescent="0.5">
      <c r="A40" s="15"/>
      <c r="B40" s="15"/>
      <c r="C40" s="15"/>
      <c r="D40" s="15"/>
    </row>
    <row r="41" spans="1:4" ht="15" hidden="1" customHeight="1" x14ac:dyDescent="0.5"/>
    <row r="42" spans="1:4" ht="15" hidden="1" customHeight="1" x14ac:dyDescent="0.5"/>
    <row r="43" spans="1:4" ht="15" hidden="1" customHeight="1" x14ac:dyDescent="0.5"/>
    <row r="44" spans="1:4" ht="15" hidden="1" customHeight="1" x14ac:dyDescent="0.5"/>
    <row r="45" spans="1:4" ht="15" hidden="1" customHeight="1" x14ac:dyDescent="0.5"/>
    <row r="46" spans="1:4" ht="15" hidden="1" customHeight="1" x14ac:dyDescent="0.5"/>
    <row r="47" spans="1:4" ht="15" hidden="1" customHeight="1" x14ac:dyDescent="0.5"/>
  </sheetData>
  <mergeCells count="12">
    <mergeCell ref="A1:D1"/>
    <mergeCell ref="A28:D28"/>
    <mergeCell ref="A4:D4"/>
    <mergeCell ref="A5:D5"/>
    <mergeCell ref="A8:D8"/>
    <mergeCell ref="A9:D9"/>
    <mergeCell ref="A14:D14"/>
    <mergeCell ref="A29:D29"/>
    <mergeCell ref="A30:D30"/>
    <mergeCell ref="A19:D19"/>
    <mergeCell ref="A24:D24"/>
    <mergeCell ref="A2:D2"/>
  </mergeCells>
  <conditionalFormatting sqref="A1:A5">
    <cfRule type="cellIs" dxfId="60" priority="2" operator="equal">
      <formula>0</formula>
    </cfRule>
  </conditionalFormatting>
  <conditionalFormatting sqref="A25:D27 A28:A30">
    <cfRule type="cellIs" dxfId="59" priority="1" operator="equal">
      <formula>0</formula>
    </cfRule>
  </conditionalFormatting>
  <conditionalFormatting sqref="B3:D3 A6:B7 D6:D7 A8:A9 A10:D13 A14:A15 C15:D15 A16:B16 D16 A17:D18 A19:A20 C20:D20 A21:D23 A24">
    <cfRule type="cellIs" dxfId="58" priority="3" operator="equal">
      <formula>0</formula>
    </cfRule>
  </conditionalFormatting>
  <hyperlinks>
    <hyperlink ref="A29" location="'Table of Contents'!A1" display="Return to TOC" xr:uid="{A8214789-D8E1-4FC4-9AF2-66B4B7B17218}"/>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E52D9-8D35-4591-9EDF-F066FC3CCB6B}">
  <sheetPr codeName="Sheet7"/>
  <dimension ref="A1:H50"/>
  <sheetViews>
    <sheetView showRuler="0" workbookViewId="0">
      <selection sqref="A1:G1"/>
    </sheetView>
  </sheetViews>
  <sheetFormatPr defaultColWidth="0" defaultRowHeight="15" zeroHeight="1" x14ac:dyDescent="0.5"/>
  <cols>
    <col min="1" max="1" width="43.5546875" style="4" bestFit="1" customWidth="1"/>
    <col min="2" max="2" width="16" style="4" customWidth="1"/>
    <col min="3" max="3" width="14.44140625" style="4" bestFit="1" customWidth="1"/>
    <col min="4" max="4" width="18.1640625" style="4" bestFit="1" customWidth="1"/>
    <col min="5" max="5" width="11.1640625" style="4" bestFit="1" customWidth="1"/>
    <col min="6" max="6" width="11" style="4" bestFit="1" customWidth="1"/>
    <col min="7" max="7" width="16.1640625" style="4" bestFit="1" customWidth="1"/>
    <col min="8" max="8" width="0" style="4" hidden="1" customWidth="1"/>
    <col min="9" max="16384" width="12.83203125" style="4" hidden="1"/>
  </cols>
  <sheetData>
    <row r="1" spans="1:8" s="52" customFormat="1" ht="17.7" x14ac:dyDescent="0.6">
      <c r="A1" s="273" t="s">
        <v>516</v>
      </c>
      <c r="B1" s="273"/>
      <c r="C1" s="273"/>
      <c r="D1" s="273"/>
      <c r="E1" s="273"/>
      <c r="F1" s="273"/>
      <c r="G1" s="273"/>
    </row>
    <row r="2" spans="1:8" s="221" customFormat="1" ht="30" x14ac:dyDescent="0.5">
      <c r="A2" s="215" t="s">
        <v>512</v>
      </c>
      <c r="B2" s="218" t="s">
        <v>517</v>
      </c>
      <c r="C2" s="219" t="s">
        <v>271</v>
      </c>
      <c r="D2" s="219" t="s">
        <v>270</v>
      </c>
      <c r="E2" s="219" t="s">
        <v>269</v>
      </c>
      <c r="F2" s="219" t="s">
        <v>268</v>
      </c>
      <c r="G2" s="218" t="s">
        <v>518</v>
      </c>
      <c r="H2" s="220"/>
    </row>
    <row r="3" spans="1:8" ht="15" customHeight="1" x14ac:dyDescent="0.5">
      <c r="A3" s="274" t="s">
        <v>267</v>
      </c>
      <c r="B3" s="275"/>
      <c r="C3" s="275"/>
      <c r="D3" s="275"/>
      <c r="E3" s="275"/>
      <c r="F3" s="275"/>
      <c r="G3" s="275"/>
      <c r="H3" s="62"/>
    </row>
    <row r="4" spans="1:8" ht="15" customHeight="1" x14ac:dyDescent="0.5">
      <c r="A4" s="54" t="s">
        <v>266</v>
      </c>
      <c r="B4" s="55">
        <v>276704.43</v>
      </c>
      <c r="C4" s="56">
        <v>0</v>
      </c>
      <c r="D4" s="56">
        <v>0</v>
      </c>
      <c r="E4" s="56">
        <v>0</v>
      </c>
      <c r="F4" s="56">
        <v>0</v>
      </c>
      <c r="G4" s="55">
        <v>276704.43</v>
      </c>
      <c r="H4" s="62"/>
    </row>
    <row r="5" spans="1:8" ht="26.65" customHeight="1" x14ac:dyDescent="0.5">
      <c r="A5" s="57" t="s">
        <v>265</v>
      </c>
      <c r="B5" s="58">
        <v>-276704.43</v>
      </c>
      <c r="C5" s="56">
        <v>0</v>
      </c>
      <c r="D5" s="56">
        <v>0</v>
      </c>
      <c r="E5" s="56">
        <v>0</v>
      </c>
      <c r="F5" s="56">
        <v>0</v>
      </c>
      <c r="G5" s="58">
        <v>-276704.43</v>
      </c>
      <c r="H5" s="62"/>
    </row>
    <row r="6" spans="1:8" ht="16" customHeight="1" x14ac:dyDescent="0.5">
      <c r="A6" s="54" t="s">
        <v>264</v>
      </c>
      <c r="B6" s="59">
        <f t="shared" ref="B6:G6" si="0">+B4+B5</f>
        <v>0</v>
      </c>
      <c r="C6" s="59">
        <f t="shared" si="0"/>
        <v>0</v>
      </c>
      <c r="D6" s="59">
        <f t="shared" si="0"/>
        <v>0</v>
      </c>
      <c r="E6" s="59">
        <f t="shared" si="0"/>
        <v>0</v>
      </c>
      <c r="F6" s="59">
        <f t="shared" si="0"/>
        <v>0</v>
      </c>
      <c r="G6" s="59">
        <f t="shared" si="0"/>
        <v>0</v>
      </c>
      <c r="H6" s="62"/>
    </row>
    <row r="7" spans="1:8" ht="39.25" customHeight="1" x14ac:dyDescent="0.5">
      <c r="A7" s="54" t="s">
        <v>263</v>
      </c>
      <c r="B7" s="60">
        <v>3207683.87</v>
      </c>
      <c r="C7" s="56">
        <v>0</v>
      </c>
      <c r="D7" s="56">
        <v>0</v>
      </c>
      <c r="E7" s="56">
        <v>0</v>
      </c>
      <c r="F7" s="56">
        <v>0</v>
      </c>
      <c r="G7" s="60">
        <v>3207683.87</v>
      </c>
      <c r="H7" s="62"/>
    </row>
    <row r="8" spans="1:8" ht="30.4" customHeight="1" x14ac:dyDescent="0.5">
      <c r="A8" s="57" t="s">
        <v>262</v>
      </c>
      <c r="B8" s="61">
        <v>-3207683.87</v>
      </c>
      <c r="C8" s="56">
        <v>0</v>
      </c>
      <c r="D8" s="56">
        <v>0</v>
      </c>
      <c r="E8" s="56">
        <v>0</v>
      </c>
      <c r="F8" s="56">
        <v>0</v>
      </c>
      <c r="G8" s="61">
        <v>-3207683.87</v>
      </c>
      <c r="H8" s="62"/>
    </row>
    <row r="9" spans="1:8" ht="15" customHeight="1" x14ac:dyDescent="0.5">
      <c r="A9" s="54" t="s">
        <v>261</v>
      </c>
      <c r="B9" s="59">
        <f t="shared" ref="B9:G9" si="1">+B7+B8</f>
        <v>0</v>
      </c>
      <c r="C9" s="59">
        <f t="shared" si="1"/>
        <v>0</v>
      </c>
      <c r="D9" s="59">
        <f t="shared" si="1"/>
        <v>0</v>
      </c>
      <c r="E9" s="59">
        <f t="shared" si="1"/>
        <v>0</v>
      </c>
      <c r="F9" s="59">
        <f t="shared" si="1"/>
        <v>0</v>
      </c>
      <c r="G9" s="59">
        <f t="shared" si="1"/>
        <v>0</v>
      </c>
      <c r="H9" s="62"/>
    </row>
    <row r="10" spans="1:8" ht="35.85" customHeight="1" thickBot="1" x14ac:dyDescent="0.55000000000000004">
      <c r="A10" s="62" t="s">
        <v>260</v>
      </c>
      <c r="B10" s="63">
        <f t="shared" ref="B10:G10" si="2">+B6+B9</f>
        <v>0</v>
      </c>
      <c r="C10" s="63">
        <f t="shared" si="2"/>
        <v>0</v>
      </c>
      <c r="D10" s="63">
        <f t="shared" si="2"/>
        <v>0</v>
      </c>
      <c r="E10" s="63">
        <f t="shared" si="2"/>
        <v>0</v>
      </c>
      <c r="F10" s="63">
        <f t="shared" si="2"/>
        <v>0</v>
      </c>
      <c r="G10" s="63">
        <f t="shared" si="2"/>
        <v>0</v>
      </c>
      <c r="H10" s="62"/>
    </row>
    <row r="11" spans="1:8" s="200" customFormat="1" ht="15.3" thickTop="1" x14ac:dyDescent="0.5">
      <c r="A11" s="260" t="s">
        <v>510</v>
      </c>
      <c r="B11" s="260"/>
      <c r="C11" s="260"/>
      <c r="D11" s="260"/>
      <c r="E11" s="260"/>
      <c r="F11" s="260"/>
      <c r="G11" s="260"/>
      <c r="H11" s="199"/>
    </row>
    <row r="12" spans="1:8" ht="15" customHeight="1" x14ac:dyDescent="0.5">
      <c r="A12" s="261" t="s">
        <v>511</v>
      </c>
      <c r="B12" s="261"/>
      <c r="C12" s="261"/>
      <c r="D12" s="261"/>
      <c r="E12" s="261"/>
      <c r="F12" s="261"/>
      <c r="G12" s="261"/>
    </row>
    <row r="13" spans="1:8" ht="15" hidden="1" customHeight="1" x14ac:dyDescent="0.5"/>
    <row r="14" spans="1:8" ht="15" hidden="1" customHeight="1" x14ac:dyDescent="0.5"/>
    <row r="15" spans="1:8" ht="15" hidden="1" customHeight="1" x14ac:dyDescent="0.5"/>
    <row r="16" spans="1:8" ht="15" hidden="1" customHeight="1" x14ac:dyDescent="0.5"/>
    <row r="17" ht="15" hidden="1" customHeight="1" x14ac:dyDescent="0.5"/>
    <row r="18" ht="15" hidden="1" customHeight="1" x14ac:dyDescent="0.5"/>
    <row r="19" ht="15" hidden="1" customHeight="1" x14ac:dyDescent="0.5"/>
    <row r="20" ht="15" hidden="1" customHeight="1" x14ac:dyDescent="0.5"/>
    <row r="21" ht="15" hidden="1" customHeight="1" x14ac:dyDescent="0.5"/>
    <row r="22" ht="15" hidden="1" customHeight="1" x14ac:dyDescent="0.5"/>
    <row r="23" ht="15" hidden="1" customHeight="1" x14ac:dyDescent="0.5"/>
    <row r="24" ht="15" hidden="1" customHeight="1" x14ac:dyDescent="0.5"/>
    <row r="25" ht="15" hidden="1" customHeight="1" x14ac:dyDescent="0.5"/>
    <row r="26" ht="15" hidden="1" customHeight="1" x14ac:dyDescent="0.5"/>
    <row r="27" ht="15" hidden="1" customHeight="1" x14ac:dyDescent="0.5"/>
    <row r="28" ht="15" hidden="1" customHeight="1" x14ac:dyDescent="0.5"/>
    <row r="29" ht="15" hidden="1" customHeight="1" x14ac:dyDescent="0.5"/>
    <row r="30" ht="15" hidden="1" customHeight="1" x14ac:dyDescent="0.5"/>
    <row r="31" ht="15" hidden="1" customHeight="1" x14ac:dyDescent="0.5"/>
    <row r="32"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sheetData>
  <mergeCells count="4">
    <mergeCell ref="A1:G1"/>
    <mergeCell ref="A11:G11"/>
    <mergeCell ref="A12:G12"/>
    <mergeCell ref="A3:G3"/>
  </mergeCells>
  <conditionalFormatting sqref="A2">
    <cfRule type="cellIs" dxfId="57" priority="2" operator="equal">
      <formula>0</formula>
    </cfRule>
  </conditionalFormatting>
  <conditionalFormatting sqref="A11:A12">
    <cfRule type="cellIs" dxfId="56" priority="1" operator="equal">
      <formula>0</formula>
    </cfRule>
  </conditionalFormatting>
  <hyperlinks>
    <hyperlink ref="A11" location="'Table of Contents'!A1" display="Return to TOC" xr:uid="{591DE7E2-0508-4103-A302-4A2117EA42DD}"/>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30E6C-F332-4331-83CE-CC02B8F1773A}">
  <sheetPr codeName="Sheet8"/>
  <dimension ref="A1:G47"/>
  <sheetViews>
    <sheetView showRuler="0" workbookViewId="0">
      <selection activeCell="B1" sqref="B1:C1"/>
    </sheetView>
  </sheetViews>
  <sheetFormatPr defaultColWidth="0" defaultRowHeight="15" zeroHeight="1" x14ac:dyDescent="0.5"/>
  <cols>
    <col min="1" max="1" width="0.44140625" style="4" customWidth="1"/>
    <col min="2" max="2" width="47.5546875" style="4" customWidth="1"/>
    <col min="3" max="3" width="16.77734375" style="4" bestFit="1" customWidth="1"/>
    <col min="4" max="7" width="0" style="4" hidden="1" customWidth="1"/>
    <col min="8" max="16384" width="12.83203125" style="4" hidden="1"/>
  </cols>
  <sheetData>
    <row r="1" spans="1:7" s="52" customFormat="1" ht="17.7" x14ac:dyDescent="0.6">
      <c r="B1" s="276" t="s">
        <v>519</v>
      </c>
      <c r="C1" s="276"/>
    </row>
    <row r="2" spans="1:7" s="227" customFormat="1" ht="15" customHeight="1" x14ac:dyDescent="0.5">
      <c r="A2" s="248"/>
      <c r="B2" s="249" t="s">
        <v>274</v>
      </c>
      <c r="C2" s="249" t="s">
        <v>586</v>
      </c>
      <c r="D2" s="226"/>
    </row>
    <row r="3" spans="1:7" ht="15" customHeight="1" x14ac:dyDescent="0.5">
      <c r="A3" s="62"/>
      <c r="B3" s="65" t="s">
        <v>273</v>
      </c>
      <c r="C3" s="66">
        <v>18689014.300000001</v>
      </c>
      <c r="D3" s="62"/>
    </row>
    <row r="4" spans="1:7" ht="15" customHeight="1" thickBot="1" x14ac:dyDescent="0.55000000000000004">
      <c r="A4" s="62"/>
      <c r="B4" s="67" t="s">
        <v>272</v>
      </c>
      <c r="C4" s="68">
        <f>C3</f>
        <v>18689014.300000001</v>
      </c>
      <c r="D4" s="62"/>
    </row>
    <row r="5" spans="1:7" s="200" customFormat="1" ht="15.3" thickTop="1" x14ac:dyDescent="0.5">
      <c r="A5" s="201"/>
      <c r="B5" s="260" t="s">
        <v>510</v>
      </c>
      <c r="C5" s="260"/>
      <c r="D5" s="199"/>
    </row>
    <row r="6" spans="1:7" x14ac:dyDescent="0.5">
      <c r="A6" s="65"/>
      <c r="B6" s="261" t="s">
        <v>511</v>
      </c>
      <c r="C6" s="261"/>
    </row>
    <row r="7" spans="1:7" ht="15" hidden="1" customHeight="1" x14ac:dyDescent="0.5"/>
    <row r="8" spans="1:7" ht="15" hidden="1" customHeight="1" x14ac:dyDescent="0.5"/>
    <row r="9" spans="1:7" ht="15" hidden="1" customHeight="1" x14ac:dyDescent="0.5"/>
    <row r="10" spans="1:7" ht="15" hidden="1" customHeight="1" x14ac:dyDescent="0.5">
      <c r="C10" s="16"/>
      <c r="D10" s="16"/>
      <c r="E10" s="16"/>
      <c r="F10" s="16"/>
      <c r="G10" s="16"/>
    </row>
    <row r="11" spans="1:7" ht="15" hidden="1" customHeight="1" x14ac:dyDescent="0.5">
      <c r="C11" s="16"/>
      <c r="D11" s="16"/>
      <c r="E11" s="16"/>
      <c r="F11" s="16"/>
      <c r="G11" s="16"/>
    </row>
    <row r="12" spans="1:7" ht="15" hidden="1" customHeight="1" x14ac:dyDescent="0.5">
      <c r="C12" s="16"/>
      <c r="D12" s="16"/>
      <c r="E12" s="16"/>
      <c r="F12" s="16"/>
      <c r="G12" s="16"/>
    </row>
    <row r="13" spans="1:7" ht="15" hidden="1" customHeight="1" x14ac:dyDescent="0.5">
      <c r="C13" s="16"/>
      <c r="D13" s="16"/>
      <c r="E13" s="16"/>
      <c r="F13" s="16"/>
      <c r="G13" s="16"/>
    </row>
    <row r="14" spans="1:7" ht="15" hidden="1" customHeight="1" x14ac:dyDescent="0.5">
      <c r="C14" s="16"/>
      <c r="D14" s="16"/>
      <c r="E14" s="16"/>
      <c r="F14" s="16"/>
      <c r="G14" s="16"/>
    </row>
    <row r="15" spans="1:7" ht="15" hidden="1" customHeight="1" x14ac:dyDescent="0.5">
      <c r="C15" s="16"/>
      <c r="D15" s="16"/>
      <c r="E15" s="16"/>
      <c r="F15" s="16"/>
      <c r="G15" s="16"/>
    </row>
    <row r="16" spans="1:7" ht="15" hidden="1" customHeight="1" x14ac:dyDescent="0.5">
      <c r="C16" s="16"/>
      <c r="D16" s="16"/>
      <c r="E16" s="16"/>
      <c r="F16" s="16"/>
      <c r="G16" s="16"/>
    </row>
    <row r="17" spans="3:7" ht="15" hidden="1" customHeight="1" x14ac:dyDescent="0.5">
      <c r="C17" s="16"/>
      <c r="D17" s="16"/>
      <c r="E17" s="16"/>
      <c r="F17" s="16"/>
      <c r="G17" s="16"/>
    </row>
    <row r="18" spans="3:7" ht="15" hidden="1" customHeight="1" x14ac:dyDescent="0.5">
      <c r="C18" s="16"/>
      <c r="D18" s="16"/>
      <c r="E18" s="16"/>
      <c r="F18" s="16"/>
      <c r="G18" s="16"/>
    </row>
    <row r="19" spans="3:7" ht="15" hidden="1" customHeight="1" x14ac:dyDescent="0.5">
      <c r="C19" s="16"/>
      <c r="D19" s="16"/>
      <c r="E19" s="16"/>
      <c r="F19" s="16"/>
      <c r="G19" s="16"/>
    </row>
    <row r="20" spans="3:7" ht="15" hidden="1" customHeight="1" x14ac:dyDescent="0.5"/>
    <row r="21" spans="3:7" ht="15" hidden="1" customHeight="1" x14ac:dyDescent="0.5"/>
    <row r="22" spans="3:7" ht="15" hidden="1" customHeight="1" x14ac:dyDescent="0.5"/>
    <row r="23" spans="3:7" ht="15" hidden="1" customHeight="1" x14ac:dyDescent="0.5"/>
    <row r="24" spans="3:7" ht="15" hidden="1" customHeight="1" x14ac:dyDescent="0.5"/>
    <row r="25" spans="3:7" ht="15" hidden="1" customHeight="1" x14ac:dyDescent="0.5"/>
    <row r="26" spans="3:7" ht="15" hidden="1" customHeight="1" x14ac:dyDescent="0.5"/>
    <row r="27" spans="3:7" ht="15" hidden="1" customHeight="1" x14ac:dyDescent="0.5"/>
    <row r="28" spans="3:7" ht="15" hidden="1" customHeight="1" x14ac:dyDescent="0.5"/>
    <row r="29" spans="3:7" ht="15" hidden="1" customHeight="1" x14ac:dyDescent="0.5"/>
    <row r="30" spans="3:7" ht="15" hidden="1" customHeight="1" x14ac:dyDescent="0.5"/>
    <row r="31" spans="3:7" ht="15" hidden="1" customHeight="1" x14ac:dyDescent="0.5"/>
    <row r="32" spans="3:7"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sheetData>
  <mergeCells count="3">
    <mergeCell ref="B1:C1"/>
    <mergeCell ref="B5:C5"/>
    <mergeCell ref="B6:C6"/>
  </mergeCells>
  <conditionalFormatting sqref="B5:B6">
    <cfRule type="cellIs" dxfId="55" priority="1" operator="equal">
      <formula>0</formula>
    </cfRule>
  </conditionalFormatting>
  <hyperlinks>
    <hyperlink ref="B5" location="'Table of Contents'!A1" display="Return to TOC" xr:uid="{50550BCA-41DF-402A-A7A6-71653B083D61}"/>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D4F59-B5B5-458B-A339-AE97E5488181}">
  <sheetPr codeName="Sheet9"/>
  <dimension ref="A1:H42"/>
  <sheetViews>
    <sheetView showRuler="0" zoomScale="90" zoomScaleNormal="90" zoomScaleSheetLayoutView="50" workbookViewId="0">
      <selection sqref="A1:G1"/>
    </sheetView>
  </sheetViews>
  <sheetFormatPr defaultColWidth="0" defaultRowHeight="15" zeroHeight="1" x14ac:dyDescent="0.5"/>
  <cols>
    <col min="1" max="1" width="54.27734375" style="4" bestFit="1" customWidth="1"/>
    <col min="2" max="2" width="21.27734375" style="4" bestFit="1" customWidth="1"/>
    <col min="3" max="3" width="20.0546875" style="4" bestFit="1" customWidth="1"/>
    <col min="4" max="4" width="14.5" style="4" bestFit="1" customWidth="1"/>
    <col min="5" max="5" width="15.77734375" style="4" bestFit="1" customWidth="1"/>
    <col min="6" max="6" width="20.0546875" style="4" bestFit="1" customWidth="1"/>
    <col min="7" max="7" width="21.27734375" style="4" bestFit="1" customWidth="1"/>
    <col min="8" max="8" width="0" style="4" hidden="1" customWidth="1"/>
    <col min="9" max="16384" width="12.83203125" style="4" hidden="1"/>
  </cols>
  <sheetData>
    <row r="1" spans="1:8" s="52" customFormat="1" ht="17.7" x14ac:dyDescent="0.6">
      <c r="A1" s="276" t="s">
        <v>520</v>
      </c>
      <c r="B1" s="276"/>
      <c r="C1" s="276"/>
      <c r="D1" s="276"/>
      <c r="E1" s="276"/>
      <c r="F1" s="276"/>
      <c r="G1" s="276"/>
    </row>
    <row r="2" spans="1:8" x14ac:dyDescent="0.5">
      <c r="A2" s="277" t="s">
        <v>281</v>
      </c>
      <c r="B2" s="278"/>
      <c r="C2" s="278"/>
      <c r="D2" s="278"/>
      <c r="E2" s="278"/>
      <c r="F2" s="278"/>
      <c r="G2" s="278"/>
      <c r="H2" s="62"/>
    </row>
    <row r="3" spans="1:8" s="227" customFormat="1" ht="30" x14ac:dyDescent="0.5">
      <c r="A3" s="224" t="s">
        <v>301</v>
      </c>
      <c r="B3" s="225" t="s">
        <v>286</v>
      </c>
      <c r="C3" s="225" t="s">
        <v>285</v>
      </c>
      <c r="D3" s="225" t="s">
        <v>284</v>
      </c>
      <c r="E3" s="225" t="s">
        <v>283</v>
      </c>
      <c r="F3" s="225" t="s">
        <v>282</v>
      </c>
      <c r="G3" s="225" t="s">
        <v>281</v>
      </c>
      <c r="H3" s="226"/>
    </row>
    <row r="4" spans="1:8" x14ac:dyDescent="0.5">
      <c r="A4" s="62" t="s">
        <v>300</v>
      </c>
      <c r="B4" s="56">
        <v>0</v>
      </c>
      <c r="C4" s="55">
        <v>47032.7</v>
      </c>
      <c r="D4" s="56">
        <v>0</v>
      </c>
      <c r="E4" s="56">
        <v>0</v>
      </c>
      <c r="F4" s="56">
        <v>0</v>
      </c>
      <c r="G4" s="55">
        <f t="shared" ref="G4:G11" si="0">SUM(B4:F4)</f>
        <v>47032.7</v>
      </c>
      <c r="H4" s="62"/>
    </row>
    <row r="5" spans="1:8" x14ac:dyDescent="0.5">
      <c r="A5" s="62" t="s">
        <v>299</v>
      </c>
      <c r="B5" s="56">
        <v>0</v>
      </c>
      <c r="C5" s="69">
        <v>11296.89</v>
      </c>
      <c r="D5" s="56">
        <v>0</v>
      </c>
      <c r="E5" s="56">
        <v>0</v>
      </c>
      <c r="F5" s="56">
        <v>0</v>
      </c>
      <c r="G5" s="69">
        <f t="shared" si="0"/>
        <v>11296.89</v>
      </c>
      <c r="H5" s="62"/>
    </row>
    <row r="6" spans="1:8" x14ac:dyDescent="0.5">
      <c r="A6" s="62" t="s">
        <v>298</v>
      </c>
      <c r="B6" s="56">
        <v>0</v>
      </c>
      <c r="C6" s="69">
        <v>22598.21</v>
      </c>
      <c r="D6" s="56">
        <v>0</v>
      </c>
      <c r="E6" s="56">
        <v>0</v>
      </c>
      <c r="F6" s="56">
        <v>0</v>
      </c>
      <c r="G6" s="69">
        <f t="shared" si="0"/>
        <v>22598.21</v>
      </c>
      <c r="H6" s="62"/>
    </row>
    <row r="7" spans="1:8" x14ac:dyDescent="0.5">
      <c r="A7" s="62" t="s">
        <v>297</v>
      </c>
      <c r="B7" s="56">
        <v>0</v>
      </c>
      <c r="C7" s="69">
        <v>7686.8</v>
      </c>
      <c r="D7" s="56">
        <v>0</v>
      </c>
      <c r="E7" s="56">
        <v>0</v>
      </c>
      <c r="F7" s="56">
        <v>0</v>
      </c>
      <c r="G7" s="69">
        <f t="shared" si="0"/>
        <v>7686.8</v>
      </c>
      <c r="H7" s="62"/>
    </row>
    <row r="8" spans="1:8" x14ac:dyDescent="0.5">
      <c r="A8" s="62" t="s">
        <v>296</v>
      </c>
      <c r="B8" s="56">
        <v>0</v>
      </c>
      <c r="C8" s="69">
        <v>173502.72</v>
      </c>
      <c r="D8" s="56">
        <v>0</v>
      </c>
      <c r="E8" s="56">
        <v>0</v>
      </c>
      <c r="F8" s="56">
        <v>0</v>
      </c>
      <c r="G8" s="69">
        <f t="shared" si="0"/>
        <v>173502.72</v>
      </c>
      <c r="H8" s="62"/>
    </row>
    <row r="9" spans="1:8" x14ac:dyDescent="0.5">
      <c r="A9" s="62" t="s">
        <v>295</v>
      </c>
      <c r="B9" s="56">
        <v>0</v>
      </c>
      <c r="C9" s="69">
        <v>573686.44999999995</v>
      </c>
      <c r="D9" s="56">
        <v>0</v>
      </c>
      <c r="E9" s="56">
        <v>0</v>
      </c>
      <c r="F9" s="56">
        <v>0</v>
      </c>
      <c r="G9" s="69">
        <f t="shared" si="0"/>
        <v>573686.44999999995</v>
      </c>
      <c r="H9" s="62"/>
    </row>
    <row r="10" spans="1:8" x14ac:dyDescent="0.5">
      <c r="A10" s="62" t="s">
        <v>279</v>
      </c>
      <c r="B10" s="69">
        <v>602810346.63999999</v>
      </c>
      <c r="C10" s="56">
        <v>0</v>
      </c>
      <c r="D10" s="56">
        <v>0</v>
      </c>
      <c r="E10" s="56">
        <v>0</v>
      </c>
      <c r="F10" s="56">
        <v>0</v>
      </c>
      <c r="G10" s="69">
        <f t="shared" si="0"/>
        <v>602810346.63999999</v>
      </c>
      <c r="H10" s="62"/>
    </row>
    <row r="11" spans="1:8" x14ac:dyDescent="0.5">
      <c r="A11" s="62" t="s">
        <v>280</v>
      </c>
      <c r="B11" s="61">
        <v>12389313.119999999</v>
      </c>
      <c r="C11" s="56">
        <v>0</v>
      </c>
      <c r="D11" s="70">
        <v>0</v>
      </c>
      <c r="E11" s="70">
        <v>0</v>
      </c>
      <c r="F11" s="70">
        <v>0</v>
      </c>
      <c r="G11" s="61">
        <f t="shared" si="0"/>
        <v>12389313.119999999</v>
      </c>
      <c r="H11" s="62"/>
    </row>
    <row r="12" spans="1:8" x14ac:dyDescent="0.5">
      <c r="A12" s="62" t="s">
        <v>294</v>
      </c>
      <c r="B12" s="71">
        <f>SUM(B4:B11)</f>
        <v>615199659.75999999</v>
      </c>
      <c r="C12" s="71">
        <f>SUM(C4:C11)</f>
        <v>835803.77</v>
      </c>
      <c r="D12" s="56">
        <v>0</v>
      </c>
      <c r="E12" s="56">
        <v>0</v>
      </c>
      <c r="F12" s="56">
        <v>0</v>
      </c>
      <c r="G12" s="71">
        <f>SUM(G4:G11)</f>
        <v>616035463.52999997</v>
      </c>
      <c r="H12" s="62"/>
    </row>
    <row r="13" spans="1:8" x14ac:dyDescent="0.5">
      <c r="A13" s="62" t="s">
        <v>278</v>
      </c>
      <c r="B13" s="56">
        <v>0</v>
      </c>
      <c r="C13" s="56">
        <v>0</v>
      </c>
      <c r="D13" s="56">
        <v>0</v>
      </c>
      <c r="E13" s="56">
        <v>0</v>
      </c>
      <c r="F13" s="69">
        <v>39117.35</v>
      </c>
      <c r="G13" s="69">
        <f>SUM(B13:F13)</f>
        <v>39117.35</v>
      </c>
      <c r="H13" s="62"/>
    </row>
    <row r="14" spans="1:8" x14ac:dyDescent="0.5">
      <c r="A14" s="62" t="s">
        <v>293</v>
      </c>
      <c r="B14" s="69">
        <v>359419300.44</v>
      </c>
      <c r="C14" s="56">
        <v>0</v>
      </c>
      <c r="D14" s="56">
        <v>0</v>
      </c>
      <c r="E14" s="56">
        <v>0</v>
      </c>
      <c r="F14" s="56">
        <v>0</v>
      </c>
      <c r="G14" s="69">
        <f>SUM(B14:F14)</f>
        <v>359419300.44</v>
      </c>
      <c r="H14" s="62"/>
    </row>
    <row r="15" spans="1:8" x14ac:dyDescent="0.5">
      <c r="A15" s="62" t="s">
        <v>292</v>
      </c>
      <c r="B15" s="56">
        <v>0</v>
      </c>
      <c r="C15" s="61">
        <v>480433.48</v>
      </c>
      <c r="D15" s="70">
        <v>0</v>
      </c>
      <c r="E15" s="70">
        <v>0</v>
      </c>
      <c r="F15" s="56">
        <v>0</v>
      </c>
      <c r="G15" s="61">
        <f>SUM(B15:F15)</f>
        <v>480433.48</v>
      </c>
      <c r="H15" s="62"/>
    </row>
    <row r="16" spans="1:8" x14ac:dyDescent="0.5">
      <c r="A16" s="62" t="s">
        <v>291</v>
      </c>
      <c r="B16" s="72">
        <f>SUM(B13:B15)</f>
        <v>359419300.44</v>
      </c>
      <c r="C16" s="72">
        <f>SUM(C13:C15)</f>
        <v>480433.48</v>
      </c>
      <c r="D16" s="70">
        <v>0</v>
      </c>
      <c r="E16" s="70">
        <v>0</v>
      </c>
      <c r="F16" s="72">
        <f>SUM(F13:F15)</f>
        <v>39117.35</v>
      </c>
      <c r="G16" s="72">
        <f>SUM(G13:G15)</f>
        <v>359938851.27000004</v>
      </c>
      <c r="H16" s="62"/>
    </row>
    <row r="17" spans="1:8" ht="15.3" thickBot="1" x14ac:dyDescent="0.55000000000000004">
      <c r="A17" s="62" t="s">
        <v>290</v>
      </c>
      <c r="B17" s="68">
        <f>B12+B16</f>
        <v>974618960.20000005</v>
      </c>
      <c r="C17" s="68">
        <f>C12+C16</f>
        <v>1316237.25</v>
      </c>
      <c r="D17" s="56">
        <v>0</v>
      </c>
      <c r="E17" s="56">
        <v>0</v>
      </c>
      <c r="F17" s="68">
        <f>F12+F16</f>
        <v>39117.35</v>
      </c>
      <c r="G17" s="68">
        <f>G12+G16</f>
        <v>975974314.79999995</v>
      </c>
      <c r="H17" s="62"/>
    </row>
    <row r="18" spans="1:8" ht="15.3" thickTop="1" x14ac:dyDescent="0.5">
      <c r="A18" s="279" t="s">
        <v>281</v>
      </c>
      <c r="B18" s="280"/>
      <c r="C18" s="280"/>
      <c r="D18" s="280"/>
      <c r="E18" s="280"/>
      <c r="F18" s="280"/>
      <c r="G18" s="280"/>
      <c r="H18" s="62"/>
    </row>
    <row r="19" spans="1:8" s="227" customFormat="1" ht="30" x14ac:dyDescent="0.5">
      <c r="A19" s="224" t="s">
        <v>289</v>
      </c>
      <c r="B19" s="225" t="s">
        <v>286</v>
      </c>
      <c r="C19" s="225" t="s">
        <v>285</v>
      </c>
      <c r="D19" s="225" t="s">
        <v>284</v>
      </c>
      <c r="E19" s="225" t="s">
        <v>283</v>
      </c>
      <c r="F19" s="225" t="s">
        <v>282</v>
      </c>
      <c r="G19" s="225" t="s">
        <v>281</v>
      </c>
      <c r="H19" s="226"/>
    </row>
    <row r="20" spans="1:8" x14ac:dyDescent="0.5">
      <c r="A20" s="62" t="s">
        <v>280</v>
      </c>
      <c r="B20" s="55">
        <v>13060388.539999999</v>
      </c>
      <c r="C20" s="56">
        <v>0</v>
      </c>
      <c r="D20" s="56">
        <v>0</v>
      </c>
      <c r="E20" s="56">
        <v>0</v>
      </c>
      <c r="F20" s="56">
        <v>0</v>
      </c>
      <c r="G20" s="55">
        <f>SUM(B20:F20)</f>
        <v>13060388.539999999</v>
      </c>
      <c r="H20" s="62"/>
    </row>
    <row r="21" spans="1:8" x14ac:dyDescent="0.5">
      <c r="A21" s="62" t="s">
        <v>279</v>
      </c>
      <c r="B21" s="69">
        <f>28987599.82+1358344.26+0.02</f>
        <v>30345944.100000001</v>
      </c>
      <c r="C21" s="56">
        <v>0</v>
      </c>
      <c r="D21" s="56">
        <v>0</v>
      </c>
      <c r="E21" s="56">
        <v>0</v>
      </c>
      <c r="F21" s="56">
        <v>0</v>
      </c>
      <c r="G21" s="69">
        <f>SUM(B21:F21)</f>
        <v>30345944.100000001</v>
      </c>
      <c r="H21" s="62"/>
    </row>
    <row r="22" spans="1:8" x14ac:dyDescent="0.5">
      <c r="A22" s="62" t="s">
        <v>278</v>
      </c>
      <c r="B22" s="56">
        <v>0</v>
      </c>
      <c r="C22" s="69">
        <v>363205.86</v>
      </c>
      <c r="D22" s="56">
        <v>0</v>
      </c>
      <c r="E22" s="56">
        <v>0</v>
      </c>
      <c r="F22" s="69">
        <v>412558681.32999998</v>
      </c>
      <c r="G22" s="69">
        <f>SUM(B22:F22)</f>
        <v>412921887.19</v>
      </c>
      <c r="H22" s="62"/>
    </row>
    <row r="23" spans="1:8" x14ac:dyDescent="0.5">
      <c r="A23" s="62" t="s">
        <v>276</v>
      </c>
      <c r="B23" s="56">
        <v>0</v>
      </c>
      <c r="C23" s="73">
        <v>17147224.050000001</v>
      </c>
      <c r="D23" s="70">
        <v>0</v>
      </c>
      <c r="E23" s="70">
        <v>0</v>
      </c>
      <c r="F23" s="56">
        <v>0</v>
      </c>
      <c r="G23" s="61">
        <f>SUM(B23:F23)</f>
        <v>17147224.050000001</v>
      </c>
      <c r="H23" s="62"/>
    </row>
    <row r="24" spans="1:8" ht="15.3" thickBot="1" x14ac:dyDescent="0.55000000000000004">
      <c r="A24" s="62" t="s">
        <v>275</v>
      </c>
      <c r="B24" s="68">
        <f>SUM(B20:B23)</f>
        <v>43406332.640000001</v>
      </c>
      <c r="C24" s="68">
        <f>SUM(C20:C23)</f>
        <v>17510429.91</v>
      </c>
      <c r="D24" s="56">
        <v>0</v>
      </c>
      <c r="E24" s="56">
        <v>0</v>
      </c>
      <c r="F24" s="68">
        <f>SUM(F20:F23)</f>
        <v>412558681.32999998</v>
      </c>
      <c r="G24" s="68">
        <f>SUM(G20:G23)</f>
        <v>473475443.88</v>
      </c>
      <c r="H24" s="62"/>
    </row>
    <row r="25" spans="1:8" ht="15.3" thickTop="1" x14ac:dyDescent="0.5">
      <c r="A25" s="279" t="s">
        <v>281</v>
      </c>
      <c r="B25" s="280"/>
      <c r="C25" s="280"/>
      <c r="D25" s="280"/>
      <c r="E25" s="280"/>
      <c r="F25" s="280"/>
      <c r="G25" s="280"/>
      <c r="H25" s="62"/>
    </row>
    <row r="26" spans="1:8" s="227" customFormat="1" ht="30" x14ac:dyDescent="0.5">
      <c r="A26" s="224" t="s">
        <v>288</v>
      </c>
      <c r="B26" s="225" t="s">
        <v>286</v>
      </c>
      <c r="C26" s="225" t="s">
        <v>285</v>
      </c>
      <c r="D26" s="225" t="s">
        <v>284</v>
      </c>
      <c r="E26" s="225" t="s">
        <v>283</v>
      </c>
      <c r="F26" s="225" t="s">
        <v>282</v>
      </c>
      <c r="G26" s="225" t="s">
        <v>281</v>
      </c>
      <c r="H26" s="226"/>
    </row>
    <row r="27" spans="1:8" x14ac:dyDescent="0.5">
      <c r="A27" s="62" t="s">
        <v>280</v>
      </c>
      <c r="B27" s="55">
        <v>11069850.26</v>
      </c>
      <c r="C27" s="56">
        <v>0</v>
      </c>
      <c r="D27" s="56">
        <v>0</v>
      </c>
      <c r="E27" s="56">
        <v>0</v>
      </c>
      <c r="F27" s="56">
        <v>0</v>
      </c>
      <c r="G27" s="55">
        <f>SUM(B27:F27)</f>
        <v>11069850.26</v>
      </c>
      <c r="H27" s="62"/>
    </row>
    <row r="28" spans="1:8" x14ac:dyDescent="0.5">
      <c r="A28" s="62" t="s">
        <v>279</v>
      </c>
      <c r="B28" s="69">
        <f>19661526.27+921329.18</f>
        <v>20582855.449999999</v>
      </c>
      <c r="C28" s="56">
        <v>0</v>
      </c>
      <c r="D28" s="56">
        <v>0</v>
      </c>
      <c r="E28" s="56">
        <v>0</v>
      </c>
      <c r="F28" s="56">
        <v>0</v>
      </c>
      <c r="G28" s="69">
        <f>SUM(B28:F28)</f>
        <v>20582855.449999999</v>
      </c>
      <c r="H28" s="62"/>
    </row>
    <row r="29" spans="1:8" x14ac:dyDescent="0.5">
      <c r="A29" s="62" t="s">
        <v>278</v>
      </c>
      <c r="B29" s="56">
        <v>0</v>
      </c>
      <c r="C29" s="69">
        <v>246352.98</v>
      </c>
      <c r="D29" s="56">
        <v>0</v>
      </c>
      <c r="E29" s="56">
        <v>0</v>
      </c>
      <c r="F29" s="69">
        <v>309639417.68000001</v>
      </c>
      <c r="G29" s="69">
        <f>SUM(B29:F29)</f>
        <v>309885770.66000003</v>
      </c>
      <c r="H29" s="62"/>
    </row>
    <row r="30" spans="1:8" x14ac:dyDescent="0.5">
      <c r="A30" s="62" t="s">
        <v>276</v>
      </c>
      <c r="B30" s="56">
        <v>0</v>
      </c>
      <c r="C30" s="73">
        <v>11630510.92</v>
      </c>
      <c r="D30" s="70">
        <v>0</v>
      </c>
      <c r="E30" s="70">
        <v>0</v>
      </c>
      <c r="F30" s="56">
        <v>0</v>
      </c>
      <c r="G30" s="61">
        <f>SUM(B30:F30)</f>
        <v>11630510.92</v>
      </c>
      <c r="H30" s="62"/>
    </row>
    <row r="31" spans="1:8" ht="15.3" thickBot="1" x14ac:dyDescent="0.55000000000000004">
      <c r="A31" s="62" t="s">
        <v>275</v>
      </c>
      <c r="B31" s="68">
        <f>SUM(B27:B30)</f>
        <v>31652705.710000001</v>
      </c>
      <c r="C31" s="68">
        <f>SUM(C27:C30)</f>
        <v>11876863.9</v>
      </c>
      <c r="D31" s="56">
        <v>0</v>
      </c>
      <c r="E31" s="56">
        <v>0</v>
      </c>
      <c r="F31" s="68">
        <f>SUM(F27:F30)</f>
        <v>309639417.68000001</v>
      </c>
      <c r="G31" s="68">
        <f>SUM(G27:G30)</f>
        <v>353168987.29000002</v>
      </c>
      <c r="H31" s="62"/>
    </row>
    <row r="32" spans="1:8" ht="15.3" thickTop="1" x14ac:dyDescent="0.5">
      <c r="A32" s="279" t="s">
        <v>281</v>
      </c>
      <c r="B32" s="280"/>
      <c r="C32" s="280"/>
      <c r="D32" s="280"/>
      <c r="E32" s="280"/>
      <c r="F32" s="280"/>
      <c r="G32" s="280"/>
      <c r="H32" s="62"/>
    </row>
    <row r="33" spans="1:8" s="227" customFormat="1" ht="30" x14ac:dyDescent="0.5">
      <c r="A33" s="224" t="s">
        <v>287</v>
      </c>
      <c r="B33" s="225" t="s">
        <v>286</v>
      </c>
      <c r="C33" s="225" t="s">
        <v>285</v>
      </c>
      <c r="D33" s="225" t="s">
        <v>284</v>
      </c>
      <c r="E33" s="225" t="s">
        <v>283</v>
      </c>
      <c r="F33" s="225" t="s">
        <v>282</v>
      </c>
      <c r="G33" s="225" t="s">
        <v>281</v>
      </c>
      <c r="H33" s="226"/>
    </row>
    <row r="34" spans="1:8" x14ac:dyDescent="0.5">
      <c r="A34" s="62" t="s">
        <v>280</v>
      </c>
      <c r="B34" s="55">
        <v>319737001.04000002</v>
      </c>
      <c r="C34" s="56">
        <v>0</v>
      </c>
      <c r="D34" s="56">
        <v>0</v>
      </c>
      <c r="E34" s="56">
        <v>0</v>
      </c>
      <c r="F34" s="56">
        <v>0</v>
      </c>
      <c r="G34" s="55">
        <f>SUM(B34:F34)</f>
        <v>319737001.04000002</v>
      </c>
      <c r="H34" s="62"/>
    </row>
    <row r="35" spans="1:8" x14ac:dyDescent="0.5">
      <c r="A35" s="62" t="s">
        <v>279</v>
      </c>
      <c r="B35" s="69">
        <v>271863418.05000001</v>
      </c>
      <c r="C35" s="56">
        <v>0</v>
      </c>
      <c r="D35" s="56">
        <v>0</v>
      </c>
      <c r="E35" s="56">
        <v>0</v>
      </c>
      <c r="F35" s="56">
        <v>0</v>
      </c>
      <c r="G35" s="69">
        <f>SUM(B35:F35)</f>
        <v>271863418.05000001</v>
      </c>
      <c r="H35" s="62"/>
    </row>
    <row r="36" spans="1:8" x14ac:dyDescent="0.5">
      <c r="A36" s="62" t="s">
        <v>278</v>
      </c>
      <c r="B36" s="56">
        <v>0</v>
      </c>
      <c r="C36" s="56">
        <v>0</v>
      </c>
      <c r="D36" s="56">
        <v>0</v>
      </c>
      <c r="E36" s="56">
        <v>0</v>
      </c>
      <c r="F36" s="69">
        <v>3053185968.5100002</v>
      </c>
      <c r="G36" s="69">
        <f>SUM(B36:F36)</f>
        <v>3053185968.5100002</v>
      </c>
      <c r="H36" s="62"/>
    </row>
    <row r="37" spans="1:8" x14ac:dyDescent="0.5">
      <c r="A37" s="62" t="s">
        <v>277</v>
      </c>
      <c r="B37" s="69">
        <v>11205767020.809999</v>
      </c>
      <c r="C37" s="56">
        <v>0</v>
      </c>
      <c r="D37" s="56">
        <v>0</v>
      </c>
      <c r="E37" s="56">
        <v>0</v>
      </c>
      <c r="F37" s="56">
        <v>0</v>
      </c>
      <c r="G37" s="69">
        <f>SUM(B37:F37)</f>
        <v>11205767020.809999</v>
      </c>
      <c r="H37" s="62"/>
    </row>
    <row r="38" spans="1:8" x14ac:dyDescent="0.5">
      <c r="A38" s="62" t="s">
        <v>276</v>
      </c>
      <c r="B38" s="61">
        <f>1059151155.28+1073900262.03+524190496.53+28201817.41+211582142.83</f>
        <v>2897025874.0799999</v>
      </c>
      <c r="C38" s="73">
        <v>3666674916.1500001</v>
      </c>
      <c r="D38" s="70">
        <v>0</v>
      </c>
      <c r="E38" s="70">
        <v>0</v>
      </c>
      <c r="F38" s="56">
        <v>0</v>
      </c>
      <c r="G38" s="61">
        <f>SUM(B38:F38)</f>
        <v>6563700790.2299995</v>
      </c>
      <c r="H38" s="62"/>
    </row>
    <row r="39" spans="1:8" ht="15.3" thickBot="1" x14ac:dyDescent="0.55000000000000004">
      <c r="A39" s="62" t="s">
        <v>275</v>
      </c>
      <c r="B39" s="68">
        <f>SUM(B34:B38)</f>
        <v>14694393313.98</v>
      </c>
      <c r="C39" s="75">
        <f>SUM(C34:C38)</f>
        <v>3666674916.1500001</v>
      </c>
      <c r="D39" s="56">
        <v>0</v>
      </c>
      <c r="E39" s="56">
        <v>0</v>
      </c>
      <c r="F39" s="68">
        <f>SUM(F34:F38)</f>
        <v>3053185968.5100002</v>
      </c>
      <c r="G39" s="68">
        <f>SUM(G34:G38)</f>
        <v>21414254198.639999</v>
      </c>
      <c r="H39" s="62"/>
    </row>
    <row r="40" spans="1:8" s="200" customFormat="1" ht="15.3" thickTop="1" x14ac:dyDescent="0.5">
      <c r="A40" s="260" t="s">
        <v>510</v>
      </c>
      <c r="B40" s="260"/>
      <c r="C40" s="260"/>
      <c r="D40" s="260"/>
      <c r="E40" s="260"/>
      <c r="F40" s="260"/>
      <c r="G40" s="260"/>
      <c r="H40" s="199"/>
    </row>
    <row r="41" spans="1:8" x14ac:dyDescent="0.5">
      <c r="A41" s="261" t="s">
        <v>511</v>
      </c>
      <c r="B41" s="261"/>
      <c r="C41" s="261"/>
      <c r="D41" s="261"/>
      <c r="E41" s="261"/>
      <c r="F41" s="261"/>
      <c r="G41" s="261"/>
    </row>
    <row r="42" spans="1:8" hidden="1" x14ac:dyDescent="0.5">
      <c r="A42" s="67"/>
      <c r="B42" s="67"/>
      <c r="C42" s="67"/>
      <c r="D42" s="67"/>
      <c r="E42" s="67"/>
      <c r="F42" s="67"/>
      <c r="G42" s="67"/>
    </row>
  </sheetData>
  <mergeCells count="7">
    <mergeCell ref="A41:G41"/>
    <mergeCell ref="A1:G1"/>
    <mergeCell ref="A2:G2"/>
    <mergeCell ref="A18:G18"/>
    <mergeCell ref="A25:G25"/>
    <mergeCell ref="A32:G32"/>
    <mergeCell ref="A40:G40"/>
  </mergeCells>
  <conditionalFormatting sqref="A40:A41">
    <cfRule type="cellIs" dxfId="54" priority="1" operator="equal">
      <formula>0</formula>
    </cfRule>
  </conditionalFormatting>
  <hyperlinks>
    <hyperlink ref="A40" location="'Table of Contents'!A1" display="Return to TOC" xr:uid="{BB19104A-153D-4285-900A-A18379F3FF96}"/>
  </hyperlinks>
  <pageMargins left="0.75" right="0.75" top="1" bottom="1" header="0.5" footer="0.5"/>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427B6-B353-4DF5-A8B4-4D32675878AD}">
  <sheetPr codeName="Sheet10"/>
  <dimension ref="A1:R71"/>
  <sheetViews>
    <sheetView showRuler="0" workbookViewId="0">
      <selection sqref="A1:H1"/>
    </sheetView>
  </sheetViews>
  <sheetFormatPr defaultColWidth="0" defaultRowHeight="15" zeroHeight="1" x14ac:dyDescent="0.5"/>
  <cols>
    <col min="1" max="1" width="8.88671875" style="4" customWidth="1"/>
    <col min="2" max="2" width="11.609375" style="4" customWidth="1"/>
    <col min="3" max="3" width="24" style="4" bestFit="1" customWidth="1"/>
    <col min="4" max="4" width="21.1640625" style="4" bestFit="1" customWidth="1"/>
    <col min="5" max="5" width="18.0546875" style="4" bestFit="1" customWidth="1"/>
    <col min="6" max="6" width="19.88671875" style="4" bestFit="1" customWidth="1"/>
    <col min="7" max="7" width="21.1640625" style="4" bestFit="1" customWidth="1"/>
    <col min="8" max="8" width="18.0546875" style="4" bestFit="1" customWidth="1"/>
    <col min="9" max="9" width="12.83203125" style="4" hidden="1" customWidth="1"/>
    <col min="10" max="10" width="1.1640625" style="4" hidden="1" customWidth="1"/>
    <col min="11" max="18" width="0" style="4" hidden="1" customWidth="1"/>
    <col min="19" max="16384" width="12.83203125" style="4" hidden="1"/>
  </cols>
  <sheetData>
    <row r="1" spans="1:18" s="52" customFormat="1" ht="17.7" x14ac:dyDescent="0.6">
      <c r="A1" s="276" t="s">
        <v>521</v>
      </c>
      <c r="B1" s="276"/>
      <c r="C1" s="276"/>
      <c r="D1" s="276"/>
      <c r="E1" s="276"/>
      <c r="F1" s="276"/>
      <c r="G1" s="276"/>
      <c r="H1" s="276"/>
    </row>
    <row r="2" spans="1:18" x14ac:dyDescent="0.5">
      <c r="A2" s="281" t="s">
        <v>338</v>
      </c>
      <c r="B2" s="282"/>
      <c r="C2" s="282"/>
      <c r="D2" s="282"/>
      <c r="E2" s="282"/>
      <c r="F2" s="282"/>
      <c r="G2" s="282"/>
      <c r="H2" s="282"/>
      <c r="I2" s="62"/>
      <c r="J2" s="16"/>
      <c r="K2" s="16"/>
      <c r="L2" s="16"/>
      <c r="M2" s="16"/>
      <c r="N2" s="16"/>
      <c r="O2" s="16"/>
      <c r="P2" s="16"/>
      <c r="Q2" s="16"/>
      <c r="R2" s="16"/>
    </row>
    <row r="3" spans="1:18" s="227" customFormat="1" ht="30" x14ac:dyDescent="0.5">
      <c r="A3" s="228" t="s">
        <v>523</v>
      </c>
      <c r="B3" s="229" t="s">
        <v>386</v>
      </c>
      <c r="C3" s="230" t="s">
        <v>327</v>
      </c>
      <c r="D3" s="229" t="s">
        <v>337</v>
      </c>
      <c r="E3" s="229" t="s">
        <v>336</v>
      </c>
      <c r="F3" s="229" t="s">
        <v>335</v>
      </c>
      <c r="G3" s="229" t="s">
        <v>334</v>
      </c>
      <c r="H3" s="229" t="s">
        <v>333</v>
      </c>
      <c r="I3" s="226"/>
      <c r="J3" s="231"/>
      <c r="K3" s="231"/>
      <c r="L3" s="231"/>
      <c r="M3" s="231"/>
      <c r="N3" s="231"/>
      <c r="O3" s="231"/>
      <c r="P3" s="231"/>
    </row>
    <row r="4" spans="1:18" x14ac:dyDescent="0.5">
      <c r="A4" s="77" t="s">
        <v>321</v>
      </c>
      <c r="B4" s="78" t="s">
        <v>320</v>
      </c>
      <c r="C4" s="67" t="s">
        <v>319</v>
      </c>
      <c r="D4" s="56">
        <v>0</v>
      </c>
      <c r="E4" s="56">
        <v>0</v>
      </c>
      <c r="F4" s="56">
        <v>0</v>
      </c>
      <c r="G4" s="56">
        <v>0</v>
      </c>
      <c r="H4" s="56">
        <v>0</v>
      </c>
      <c r="I4" s="62"/>
      <c r="J4" s="16"/>
      <c r="K4" s="16"/>
      <c r="L4" s="16"/>
      <c r="M4" s="16"/>
      <c r="N4" s="16"/>
      <c r="O4" s="16"/>
      <c r="P4" s="16"/>
    </row>
    <row r="5" spans="1:18" ht="30" x14ac:dyDescent="0.5">
      <c r="A5" s="77" t="s">
        <v>321</v>
      </c>
      <c r="B5" s="78" t="s">
        <v>320</v>
      </c>
      <c r="C5" s="67" t="s">
        <v>300</v>
      </c>
      <c r="D5" s="79">
        <f t="shared" ref="D5:D13" si="0">E5+F5+G5+H5+D39+E39+F39+G39+H39</f>
        <v>47032.7</v>
      </c>
      <c r="E5" s="56">
        <v>0</v>
      </c>
      <c r="F5" s="69">
        <v>47032.7</v>
      </c>
      <c r="G5" s="56">
        <v>0</v>
      </c>
      <c r="H5" s="56">
        <v>0</v>
      </c>
      <c r="I5" s="62"/>
      <c r="J5" s="16"/>
      <c r="K5" s="16"/>
      <c r="L5" s="16"/>
      <c r="M5" s="16"/>
      <c r="N5" s="16"/>
      <c r="O5" s="16"/>
      <c r="P5" s="16"/>
    </row>
    <row r="6" spans="1:18" ht="30" x14ac:dyDescent="0.5">
      <c r="A6" s="77" t="s">
        <v>321</v>
      </c>
      <c r="B6" s="78" t="s">
        <v>320</v>
      </c>
      <c r="C6" s="67" t="s">
        <v>318</v>
      </c>
      <c r="D6" s="79">
        <f t="shared" si="0"/>
        <v>11296.89</v>
      </c>
      <c r="E6" s="56">
        <v>0</v>
      </c>
      <c r="F6" s="69">
        <v>11296.89</v>
      </c>
      <c r="G6" s="56">
        <v>0</v>
      </c>
      <c r="H6" s="56">
        <v>0</v>
      </c>
      <c r="I6" s="62"/>
      <c r="J6" s="16"/>
      <c r="K6" s="16"/>
      <c r="L6" s="16"/>
      <c r="M6" s="16"/>
      <c r="N6" s="16"/>
      <c r="O6" s="16"/>
      <c r="P6" s="16"/>
    </row>
    <row r="7" spans="1:18" x14ac:dyDescent="0.5">
      <c r="A7" s="77" t="s">
        <v>321</v>
      </c>
      <c r="B7" s="78" t="s">
        <v>320</v>
      </c>
      <c r="C7" s="67" t="s">
        <v>317</v>
      </c>
      <c r="D7" s="79">
        <f t="shared" si="0"/>
        <v>0</v>
      </c>
      <c r="E7" s="56">
        <v>0</v>
      </c>
      <c r="F7" s="56">
        <v>0</v>
      </c>
      <c r="G7" s="56">
        <v>0</v>
      </c>
      <c r="H7" s="56">
        <v>0</v>
      </c>
      <c r="I7" s="62"/>
      <c r="J7" s="16"/>
      <c r="K7" s="16"/>
      <c r="L7" s="16"/>
      <c r="M7" s="16"/>
      <c r="N7" s="16"/>
      <c r="O7" s="16"/>
      <c r="P7" s="16"/>
    </row>
    <row r="8" spans="1:18" ht="30" x14ac:dyDescent="0.5">
      <c r="A8" s="77" t="s">
        <v>321</v>
      </c>
      <c r="B8" s="78" t="s">
        <v>320</v>
      </c>
      <c r="C8" s="67" t="s">
        <v>316</v>
      </c>
      <c r="D8" s="79">
        <f t="shared" si="0"/>
        <v>22598.21</v>
      </c>
      <c r="E8" s="56">
        <v>0</v>
      </c>
      <c r="F8" s="56">
        <v>0</v>
      </c>
      <c r="G8" s="56">
        <v>0</v>
      </c>
      <c r="H8" s="56">
        <v>0</v>
      </c>
      <c r="I8" s="62"/>
      <c r="J8" s="16"/>
      <c r="K8" s="16"/>
      <c r="L8" s="16"/>
      <c r="M8" s="16"/>
      <c r="N8" s="16"/>
      <c r="O8" s="16"/>
      <c r="P8" s="16"/>
    </row>
    <row r="9" spans="1:18" ht="30" x14ac:dyDescent="0.5">
      <c r="A9" s="77" t="s">
        <v>321</v>
      </c>
      <c r="B9" s="78" t="s">
        <v>320</v>
      </c>
      <c r="C9" s="67" t="s">
        <v>315</v>
      </c>
      <c r="D9" s="79">
        <f t="shared" si="0"/>
        <v>7686.8</v>
      </c>
      <c r="E9" s="56">
        <v>0</v>
      </c>
      <c r="F9" s="56">
        <v>0</v>
      </c>
      <c r="G9" s="79">
        <v>921.28</v>
      </c>
      <c r="H9" s="56">
        <v>0</v>
      </c>
      <c r="I9" s="62"/>
      <c r="J9" s="16"/>
      <c r="K9" s="16"/>
      <c r="L9" s="16"/>
      <c r="M9" s="16"/>
      <c r="N9" s="16"/>
      <c r="O9" s="16"/>
      <c r="P9" s="16"/>
    </row>
    <row r="10" spans="1:18" x14ac:dyDescent="0.5">
      <c r="A10" s="77" t="s">
        <v>321</v>
      </c>
      <c r="B10" s="78" t="s">
        <v>320</v>
      </c>
      <c r="C10" s="67" t="s">
        <v>314</v>
      </c>
      <c r="D10" s="79">
        <f t="shared" si="0"/>
        <v>0</v>
      </c>
      <c r="E10" s="56">
        <v>0</v>
      </c>
      <c r="F10" s="56">
        <v>0</v>
      </c>
      <c r="G10" s="56">
        <v>0</v>
      </c>
      <c r="H10" s="56">
        <v>0</v>
      </c>
      <c r="I10" s="62"/>
      <c r="J10" s="16"/>
      <c r="K10" s="16"/>
      <c r="L10" s="16"/>
      <c r="M10" s="16"/>
      <c r="N10" s="16"/>
      <c r="O10" s="16"/>
      <c r="P10" s="16"/>
    </row>
    <row r="11" spans="1:18" x14ac:dyDescent="0.5">
      <c r="A11" s="77" t="s">
        <v>321</v>
      </c>
      <c r="B11" s="78" t="s">
        <v>320</v>
      </c>
      <c r="C11" s="67" t="s">
        <v>296</v>
      </c>
      <c r="D11" s="79">
        <f t="shared" si="0"/>
        <v>173502.72</v>
      </c>
      <c r="E11" s="79">
        <v>2099.44</v>
      </c>
      <c r="F11" s="69">
        <v>23897.32</v>
      </c>
      <c r="G11" s="69">
        <v>44707.14</v>
      </c>
      <c r="H11" s="69">
        <v>67359.75</v>
      </c>
      <c r="I11" s="62"/>
      <c r="J11" s="16" t="s">
        <v>168</v>
      </c>
      <c r="K11" s="16"/>
      <c r="L11" s="16"/>
      <c r="M11" s="16"/>
      <c r="N11" s="16"/>
      <c r="O11" s="16"/>
      <c r="P11" s="16"/>
    </row>
    <row r="12" spans="1:18" x14ac:dyDescent="0.5">
      <c r="A12" s="77" t="s">
        <v>321</v>
      </c>
      <c r="B12" s="78" t="s">
        <v>320</v>
      </c>
      <c r="C12" s="67" t="s">
        <v>295</v>
      </c>
      <c r="D12" s="79">
        <f t="shared" si="0"/>
        <v>573686.44999999995</v>
      </c>
      <c r="E12" s="69">
        <v>167678.6</v>
      </c>
      <c r="F12" s="69">
        <v>242852.5</v>
      </c>
      <c r="G12" s="69">
        <v>118636.6</v>
      </c>
      <c r="H12" s="56">
        <v>0</v>
      </c>
      <c r="I12" s="62"/>
      <c r="J12" s="16"/>
      <c r="K12" s="16"/>
      <c r="L12" s="16"/>
      <c r="M12" s="16"/>
      <c r="N12" s="16"/>
      <c r="O12" s="16"/>
      <c r="P12" s="16"/>
    </row>
    <row r="13" spans="1:18" x14ac:dyDescent="0.5">
      <c r="A13" s="77" t="s">
        <v>321</v>
      </c>
      <c r="B13" s="78" t="s">
        <v>320</v>
      </c>
      <c r="C13" s="67" t="s">
        <v>293</v>
      </c>
      <c r="D13" s="73">
        <f t="shared" si="0"/>
        <v>371808613.56</v>
      </c>
      <c r="E13" s="80">
        <v>0</v>
      </c>
      <c r="F13" s="80">
        <v>0</v>
      </c>
      <c r="G13" s="80">
        <v>0</v>
      </c>
      <c r="H13" s="80">
        <v>0</v>
      </c>
      <c r="I13" s="62"/>
      <c r="J13" s="16"/>
      <c r="K13" s="16"/>
      <c r="L13" s="16"/>
      <c r="M13" s="16"/>
      <c r="N13" s="16"/>
      <c r="O13" s="16"/>
      <c r="P13" s="16"/>
    </row>
    <row r="14" spans="1:18" ht="15.3" thickBot="1" x14ac:dyDescent="0.55000000000000004">
      <c r="A14" s="77" t="s">
        <v>321</v>
      </c>
      <c r="B14" s="78" t="s">
        <v>320</v>
      </c>
      <c r="C14" s="67" t="s">
        <v>522</v>
      </c>
      <c r="D14" s="68">
        <f>SUM(D4:D13)</f>
        <v>372644417.32999998</v>
      </c>
      <c r="E14" s="68">
        <f>SUM(E4:E13)</f>
        <v>169778.04</v>
      </c>
      <c r="F14" s="68">
        <f>SUM(F4:F13)</f>
        <v>325079.41000000003</v>
      </c>
      <c r="G14" s="68">
        <f>SUM(G4:G13)</f>
        <v>164265.02000000002</v>
      </c>
      <c r="H14" s="68">
        <f>SUM(H4:H13)</f>
        <v>67359.75</v>
      </c>
      <c r="I14" s="62"/>
      <c r="J14" s="16"/>
      <c r="K14" s="16"/>
      <c r="L14" s="16"/>
      <c r="M14" s="16"/>
      <c r="N14" s="16"/>
      <c r="O14" s="16"/>
      <c r="P14" s="16"/>
    </row>
    <row r="15" spans="1:18" ht="15.3" thickTop="1" x14ac:dyDescent="0.5">
      <c r="A15" s="81">
        <v>19</v>
      </c>
      <c r="B15" s="78" t="s">
        <v>313</v>
      </c>
      <c r="C15" s="67" t="s">
        <v>296</v>
      </c>
      <c r="D15" s="56">
        <f>+E15+F15+G15+D49+E49+F49+G49</f>
        <v>0</v>
      </c>
      <c r="E15" s="56">
        <v>0</v>
      </c>
      <c r="F15" s="56">
        <v>0</v>
      </c>
      <c r="G15" s="56">
        <v>0</v>
      </c>
      <c r="H15" s="56">
        <v>0</v>
      </c>
      <c r="I15" s="62"/>
      <c r="J15" s="16"/>
      <c r="K15" s="16"/>
      <c r="L15" s="16"/>
      <c r="M15" s="16"/>
      <c r="N15" s="16"/>
      <c r="O15" s="16"/>
      <c r="P15" s="16"/>
    </row>
    <row r="16" spans="1:18" ht="30" x14ac:dyDescent="0.5">
      <c r="A16" s="81">
        <v>19</v>
      </c>
      <c r="B16" s="78" t="s">
        <v>313</v>
      </c>
      <c r="C16" s="67" t="s">
        <v>306</v>
      </c>
      <c r="D16" s="56">
        <v>0</v>
      </c>
      <c r="E16" s="56">
        <v>0</v>
      </c>
      <c r="F16" s="56">
        <v>0</v>
      </c>
      <c r="G16" s="56">
        <v>0</v>
      </c>
      <c r="H16" s="56">
        <v>0</v>
      </c>
      <c r="I16" s="62"/>
      <c r="J16" s="16"/>
      <c r="K16" s="16"/>
      <c r="L16" s="16"/>
      <c r="M16" s="16"/>
      <c r="N16" s="16"/>
      <c r="O16" s="16"/>
      <c r="P16" s="16"/>
    </row>
    <row r="17" spans="1:16" ht="30" x14ac:dyDescent="0.5">
      <c r="A17" s="81">
        <v>19</v>
      </c>
      <c r="B17" s="78" t="s">
        <v>313</v>
      </c>
      <c r="C17" s="67" t="s">
        <v>305</v>
      </c>
      <c r="D17" s="56">
        <v>0</v>
      </c>
      <c r="E17" s="56">
        <v>0</v>
      </c>
      <c r="F17" s="56">
        <v>0</v>
      </c>
      <c r="G17" s="56">
        <v>0</v>
      </c>
      <c r="H17" s="56">
        <v>0</v>
      </c>
      <c r="I17" s="62"/>
      <c r="J17" s="16"/>
      <c r="K17" s="16"/>
      <c r="L17" s="16"/>
      <c r="M17" s="16"/>
      <c r="N17" s="16"/>
      <c r="O17" s="16"/>
      <c r="P17" s="16"/>
    </row>
    <row r="18" spans="1:16" x14ac:dyDescent="0.5">
      <c r="A18" s="81">
        <v>19</v>
      </c>
      <c r="B18" s="78" t="s">
        <v>313</v>
      </c>
      <c r="C18" s="67" t="s">
        <v>302</v>
      </c>
      <c r="D18" s="69">
        <v>13060388.539999999</v>
      </c>
      <c r="E18" s="69">
        <v>13060388.539999999</v>
      </c>
      <c r="F18" s="56">
        <v>0</v>
      </c>
      <c r="G18" s="56">
        <v>0</v>
      </c>
      <c r="H18" s="56">
        <v>0</v>
      </c>
      <c r="I18" s="62"/>
      <c r="J18" s="16"/>
      <c r="K18" s="16"/>
      <c r="L18" s="16"/>
      <c r="M18" s="16"/>
      <c r="N18" s="16"/>
      <c r="O18" s="16"/>
      <c r="P18" s="16"/>
    </row>
    <row r="19" spans="1:16" ht="30" x14ac:dyDescent="0.5">
      <c r="A19" s="81">
        <v>19</v>
      </c>
      <c r="B19" s="78" t="s">
        <v>313</v>
      </c>
      <c r="C19" s="67" t="s">
        <v>311</v>
      </c>
      <c r="D19" s="56">
        <v>0</v>
      </c>
      <c r="E19" s="56">
        <v>0</v>
      </c>
      <c r="F19" s="56">
        <v>0</v>
      </c>
      <c r="G19" s="56">
        <v>0</v>
      </c>
      <c r="H19" s="56">
        <v>0</v>
      </c>
      <c r="I19" s="62"/>
      <c r="J19" s="16"/>
      <c r="K19" s="16"/>
      <c r="L19" s="16"/>
      <c r="M19" s="16"/>
      <c r="N19" s="16"/>
      <c r="O19" s="16"/>
      <c r="P19" s="16"/>
    </row>
    <row r="20" spans="1:16" ht="15.3" thickBot="1" x14ac:dyDescent="0.55000000000000004">
      <c r="A20" s="81">
        <v>19</v>
      </c>
      <c r="B20" s="78" t="s">
        <v>313</v>
      </c>
      <c r="C20" s="67" t="s">
        <v>522</v>
      </c>
      <c r="D20" s="68">
        <f>SUM(D15:D19)</f>
        <v>13060388.539999999</v>
      </c>
      <c r="E20" s="68">
        <f>SUM(E15:E19)</f>
        <v>13060388.539999999</v>
      </c>
      <c r="F20" s="82">
        <f>SUM(F15:F19)</f>
        <v>0</v>
      </c>
      <c r="G20" s="82">
        <f>SUM(G15:G19)</f>
        <v>0</v>
      </c>
      <c r="H20" s="82">
        <f>SUM(H15:H19)</f>
        <v>0</v>
      </c>
      <c r="I20" s="62"/>
      <c r="J20" s="16"/>
      <c r="K20" s="16"/>
      <c r="L20" s="16"/>
      <c r="M20" s="16"/>
      <c r="N20" s="16"/>
      <c r="O20" s="16"/>
      <c r="P20" s="16"/>
    </row>
    <row r="21" spans="1:16" ht="15.3" thickTop="1" x14ac:dyDescent="0.5">
      <c r="A21" s="81">
        <v>19</v>
      </c>
      <c r="B21" s="78" t="s">
        <v>312</v>
      </c>
      <c r="C21" s="67" t="s">
        <v>296</v>
      </c>
      <c r="D21" s="56">
        <f>+E21+F21+G21+D55+E55+F55+G55</f>
        <v>0</v>
      </c>
      <c r="E21" s="56">
        <f>+F21+G21+I21+E55+F55+G55+I55</f>
        <v>0</v>
      </c>
      <c r="F21" s="56">
        <f>+G21+I21+K21+F55+G55+I55+K55</f>
        <v>0</v>
      </c>
      <c r="G21" s="56">
        <f>+I21+K21+M21+G55+I55+K55+M55</f>
        <v>0</v>
      </c>
      <c r="H21" s="56">
        <v>0</v>
      </c>
      <c r="I21" s="62"/>
      <c r="J21" s="16"/>
      <c r="K21" s="16"/>
      <c r="L21" s="16"/>
      <c r="M21" s="16"/>
      <c r="N21" s="16"/>
      <c r="O21" s="16"/>
      <c r="P21" s="16"/>
    </row>
    <row r="22" spans="1:16" ht="30" x14ac:dyDescent="0.5">
      <c r="A22" s="81">
        <v>19</v>
      </c>
      <c r="B22" s="78" t="s">
        <v>312</v>
      </c>
      <c r="C22" s="67" t="s">
        <v>332</v>
      </c>
      <c r="D22" s="56">
        <v>0</v>
      </c>
      <c r="E22" s="56">
        <v>0</v>
      </c>
      <c r="F22" s="56">
        <v>0</v>
      </c>
      <c r="G22" s="56">
        <v>0</v>
      </c>
      <c r="H22" s="56">
        <v>0</v>
      </c>
      <c r="I22" s="62"/>
      <c r="J22" s="16"/>
      <c r="K22" s="16"/>
      <c r="L22" s="16"/>
      <c r="M22" s="16"/>
      <c r="N22" s="16"/>
      <c r="O22" s="16"/>
      <c r="P22" s="16"/>
    </row>
    <row r="23" spans="1:16" ht="30" x14ac:dyDescent="0.5">
      <c r="A23" s="81">
        <v>19</v>
      </c>
      <c r="B23" s="78" t="s">
        <v>312</v>
      </c>
      <c r="C23" s="67" t="s">
        <v>331</v>
      </c>
      <c r="D23" s="56">
        <v>0</v>
      </c>
      <c r="E23" s="56">
        <v>0</v>
      </c>
      <c r="F23" s="56">
        <v>0</v>
      </c>
      <c r="G23" s="56">
        <v>0</v>
      </c>
      <c r="H23" s="56">
        <v>0</v>
      </c>
      <c r="I23" s="62"/>
      <c r="J23" s="16"/>
      <c r="K23" s="16"/>
      <c r="L23" s="16"/>
      <c r="M23" s="16"/>
      <c r="N23" s="16"/>
      <c r="O23" s="16"/>
      <c r="P23" s="16"/>
    </row>
    <row r="24" spans="1:16" x14ac:dyDescent="0.5">
      <c r="A24" s="81">
        <v>19</v>
      </c>
      <c r="B24" s="78" t="s">
        <v>312</v>
      </c>
      <c r="C24" s="67" t="s">
        <v>302</v>
      </c>
      <c r="D24" s="69">
        <f>E24</f>
        <v>11069850.26</v>
      </c>
      <c r="E24" s="69">
        <v>11069850.26</v>
      </c>
      <c r="F24" s="56">
        <v>0</v>
      </c>
      <c r="G24" s="56">
        <v>0</v>
      </c>
      <c r="H24" s="56">
        <v>0</v>
      </c>
      <c r="I24" s="62"/>
      <c r="J24" s="16"/>
      <c r="K24" s="16"/>
      <c r="L24" s="16"/>
      <c r="M24" s="16"/>
      <c r="N24" s="16"/>
      <c r="O24" s="16"/>
      <c r="P24" s="16"/>
    </row>
    <row r="25" spans="1:16" ht="30" x14ac:dyDescent="0.5">
      <c r="A25" s="81">
        <v>19</v>
      </c>
      <c r="B25" s="78" t="s">
        <v>312</v>
      </c>
      <c r="C25" s="67" t="s">
        <v>311</v>
      </c>
      <c r="D25" s="56">
        <v>0</v>
      </c>
      <c r="E25" s="56">
        <v>0</v>
      </c>
      <c r="F25" s="56">
        <v>0</v>
      </c>
      <c r="G25" s="56">
        <v>0</v>
      </c>
      <c r="H25" s="56">
        <v>0</v>
      </c>
      <c r="I25" s="62"/>
      <c r="J25" s="16"/>
      <c r="K25" s="16"/>
      <c r="L25" s="16"/>
      <c r="M25" s="16"/>
      <c r="N25" s="16"/>
      <c r="O25" s="16"/>
      <c r="P25" s="16"/>
    </row>
    <row r="26" spans="1:16" ht="15.3" thickBot="1" x14ac:dyDescent="0.55000000000000004">
      <c r="A26" s="81">
        <v>19</v>
      </c>
      <c r="B26" s="78" t="s">
        <v>312</v>
      </c>
      <c r="C26" s="67" t="s">
        <v>522</v>
      </c>
      <c r="D26" s="68">
        <f>SUM(D21:D25)</f>
        <v>11069850.26</v>
      </c>
      <c r="E26" s="68">
        <f>SUM(E21:E25)</f>
        <v>11069850.26</v>
      </c>
      <c r="F26" s="82">
        <f>SUM(F21:F25)</f>
        <v>0</v>
      </c>
      <c r="G26" s="82">
        <f>SUM(G21:G25)</f>
        <v>0</v>
      </c>
      <c r="H26" s="82">
        <f>SUM(H21:H25)</f>
        <v>0</v>
      </c>
      <c r="I26" s="62"/>
      <c r="J26" s="16"/>
      <c r="K26" s="16"/>
      <c r="L26" s="16"/>
      <c r="M26" s="16"/>
      <c r="N26" s="16"/>
      <c r="O26" s="16"/>
      <c r="P26" s="16"/>
    </row>
    <row r="27" spans="1:16" ht="45.3" thickTop="1" x14ac:dyDescent="0.5">
      <c r="A27" s="77" t="s">
        <v>310</v>
      </c>
      <c r="B27" s="78" t="s">
        <v>309</v>
      </c>
      <c r="C27" s="67" t="s">
        <v>308</v>
      </c>
      <c r="D27" s="55">
        <f>E27+F27+G27+H27+D61+E61+F61+G61+H61</f>
        <v>927513150.08000004</v>
      </c>
      <c r="E27" s="55">
        <v>233239374.50999999</v>
      </c>
      <c r="F27" s="55">
        <v>438982669.44999999</v>
      </c>
      <c r="G27" s="55">
        <v>6096536.1699999999</v>
      </c>
      <c r="H27" s="55">
        <v>36528943.600000001</v>
      </c>
      <c r="I27" s="62"/>
      <c r="J27" s="16"/>
      <c r="K27" s="16"/>
      <c r="L27" s="16"/>
      <c r="M27" s="16"/>
      <c r="N27" s="16"/>
      <c r="O27" s="16"/>
      <c r="P27" s="16"/>
    </row>
    <row r="28" spans="1:16" x14ac:dyDescent="0.5">
      <c r="A28" s="77" t="s">
        <v>310</v>
      </c>
      <c r="B28" s="78" t="s">
        <v>309</v>
      </c>
      <c r="C28" s="67" t="s">
        <v>296</v>
      </c>
      <c r="D28" s="55">
        <f>E28+F28+G28+H28+D62+E62+F62+G62</f>
        <v>1049106753.1199999</v>
      </c>
      <c r="E28" s="56">
        <v>0</v>
      </c>
      <c r="F28" s="69">
        <v>35355496.109999999</v>
      </c>
      <c r="G28" s="69">
        <v>310398722.54000002</v>
      </c>
      <c r="H28" s="69">
        <v>644216506.17999995</v>
      </c>
      <c r="I28" s="62"/>
    </row>
    <row r="29" spans="1:16" x14ac:dyDescent="0.5">
      <c r="A29" s="77" t="s">
        <v>310</v>
      </c>
      <c r="B29" s="78" t="s">
        <v>309</v>
      </c>
      <c r="C29" s="67" t="s">
        <v>307</v>
      </c>
      <c r="D29" s="55">
        <f>E29+F29+G29+H29+D63+E63+F63+G63+H62</f>
        <v>28192136.140000001</v>
      </c>
      <c r="E29" s="69">
        <v>12858195.65</v>
      </c>
      <c r="F29" s="69">
        <v>8928324.3499999996</v>
      </c>
      <c r="G29" s="69">
        <v>6400902.6600000001</v>
      </c>
      <c r="H29" s="56">
        <v>0</v>
      </c>
      <c r="I29" s="62"/>
    </row>
    <row r="30" spans="1:16" ht="30" x14ac:dyDescent="0.5">
      <c r="A30" s="77" t="s">
        <v>310</v>
      </c>
      <c r="B30" s="78" t="s">
        <v>309</v>
      </c>
      <c r="C30" s="67" t="s">
        <v>306</v>
      </c>
      <c r="D30" s="55">
        <f>E30+F30+G30+H30+D64+E64+F64+G64+H64</f>
        <v>11205767020.809999</v>
      </c>
      <c r="E30" s="56">
        <v>0</v>
      </c>
      <c r="F30" s="56">
        <v>0</v>
      </c>
      <c r="G30" s="56">
        <v>0</v>
      </c>
      <c r="H30" s="56">
        <v>0</v>
      </c>
      <c r="I30" s="62"/>
      <c r="J30" s="16"/>
      <c r="K30" s="16"/>
      <c r="L30" s="16"/>
      <c r="M30" s="16"/>
      <c r="N30" s="16"/>
      <c r="O30" s="16"/>
      <c r="P30" s="16"/>
    </row>
    <row r="31" spans="1:16" ht="30" x14ac:dyDescent="0.5">
      <c r="A31" s="77" t="s">
        <v>310</v>
      </c>
      <c r="B31" s="78" t="s">
        <v>309</v>
      </c>
      <c r="C31" s="67" t="s">
        <v>330</v>
      </c>
      <c r="D31" s="56">
        <v>0</v>
      </c>
      <c r="E31" s="56">
        <v>0</v>
      </c>
      <c r="F31" s="56">
        <v>0</v>
      </c>
      <c r="G31" s="56">
        <v>0</v>
      </c>
      <c r="H31" s="56">
        <v>0</v>
      </c>
      <c r="I31" s="62"/>
      <c r="J31" s="16"/>
      <c r="K31" s="16"/>
      <c r="L31" s="16"/>
      <c r="M31" s="16"/>
      <c r="N31" s="16"/>
      <c r="O31" s="16"/>
      <c r="P31" s="16"/>
    </row>
    <row r="32" spans="1:16" ht="30" x14ac:dyDescent="0.5">
      <c r="A32" s="77" t="s">
        <v>310</v>
      </c>
      <c r="B32" s="78" t="s">
        <v>309</v>
      </c>
      <c r="C32" s="67" t="s">
        <v>304</v>
      </c>
      <c r="D32" s="55">
        <f>E32+F32+G32+H32+D66+E66+F66+G66+H66</f>
        <v>245643684.66999999</v>
      </c>
      <c r="E32" s="56">
        <v>0</v>
      </c>
      <c r="F32" s="69">
        <v>245643684.66999999</v>
      </c>
      <c r="G32" s="56">
        <v>0</v>
      </c>
      <c r="H32" s="56">
        <v>0</v>
      </c>
      <c r="I32" s="62"/>
    </row>
    <row r="33" spans="1:16" ht="30" x14ac:dyDescent="0.5">
      <c r="A33" s="77" t="s">
        <v>310</v>
      </c>
      <c r="B33" s="78" t="s">
        <v>309</v>
      </c>
      <c r="C33" s="67" t="s">
        <v>303</v>
      </c>
      <c r="D33" s="55">
        <f>E33+F33+G33+H33+D68+E68+F68+G68+H68</f>
        <v>3042511723.2600002</v>
      </c>
      <c r="E33" s="56">
        <v>0</v>
      </c>
      <c r="F33" s="69">
        <v>3042511723.2600002</v>
      </c>
      <c r="G33" s="56">
        <v>0</v>
      </c>
      <c r="H33" s="56">
        <v>0</v>
      </c>
      <c r="I33" s="62"/>
    </row>
    <row r="34" spans="1:16" x14ac:dyDescent="0.5">
      <c r="A34" s="77" t="s">
        <v>310</v>
      </c>
      <c r="B34" s="78" t="s">
        <v>309</v>
      </c>
      <c r="C34" s="67" t="s">
        <v>302</v>
      </c>
      <c r="D34" s="83">
        <f>E34+F34+G34+H34+D68+E68+F68+G68+H68</f>
        <v>319737001.04000002</v>
      </c>
      <c r="E34" s="61">
        <v>319737001.04000002</v>
      </c>
      <c r="F34" s="56">
        <v>0</v>
      </c>
      <c r="G34" s="56">
        <v>0</v>
      </c>
      <c r="H34" s="56">
        <v>0</v>
      </c>
      <c r="I34" s="62"/>
      <c r="J34" s="16"/>
      <c r="K34" s="16"/>
      <c r="L34" s="16"/>
      <c r="M34" s="16"/>
      <c r="N34" s="16"/>
      <c r="O34" s="16"/>
      <c r="P34" s="16"/>
    </row>
    <row r="35" spans="1:16" ht="15.3" thickBot="1" x14ac:dyDescent="0.55000000000000004">
      <c r="A35" s="77" t="s">
        <v>310</v>
      </c>
      <c r="B35" s="78" t="s">
        <v>309</v>
      </c>
      <c r="C35" s="67" t="s">
        <v>522</v>
      </c>
      <c r="D35" s="68">
        <f>SUM(D27:D34)</f>
        <v>16818471469.120001</v>
      </c>
      <c r="E35" s="68">
        <f>SUM(E27:E34)</f>
        <v>565834571.20000005</v>
      </c>
      <c r="F35" s="68">
        <f>SUM(F27:F34)</f>
        <v>3771421897.8400002</v>
      </c>
      <c r="G35" s="68">
        <f>SUM(G27:G34)</f>
        <v>322896161.37000006</v>
      </c>
      <c r="H35" s="68">
        <f>SUM(H27:H34)</f>
        <v>680745449.77999997</v>
      </c>
      <c r="I35" s="62"/>
      <c r="J35" s="16"/>
      <c r="K35" s="16"/>
      <c r="L35" s="16"/>
      <c r="M35" s="16"/>
      <c r="N35" s="16"/>
      <c r="O35" s="16"/>
      <c r="P35" s="16"/>
    </row>
    <row r="36" spans="1:16" ht="15.3" thickTop="1" x14ac:dyDescent="0.5">
      <c r="A36" s="281" t="s">
        <v>329</v>
      </c>
      <c r="B36" s="282"/>
      <c r="C36" s="282"/>
      <c r="D36" s="282"/>
      <c r="E36" s="282"/>
      <c r="F36" s="282"/>
      <c r="G36" s="282"/>
      <c r="H36" s="282"/>
      <c r="I36" s="62"/>
      <c r="J36" s="67"/>
      <c r="K36" s="67"/>
      <c r="L36" s="67"/>
      <c r="M36" s="67"/>
      <c r="N36" s="67"/>
      <c r="O36" s="67"/>
      <c r="P36" s="67"/>
    </row>
    <row r="37" spans="1:16" s="227" customFormat="1" ht="30" x14ac:dyDescent="0.5">
      <c r="A37" s="228" t="s">
        <v>523</v>
      </c>
      <c r="B37" s="229" t="s">
        <v>386</v>
      </c>
      <c r="C37" s="230" t="s">
        <v>327</v>
      </c>
      <c r="D37" s="229" t="s">
        <v>326</v>
      </c>
      <c r="E37" s="229" t="s">
        <v>325</v>
      </c>
      <c r="F37" s="229" t="s">
        <v>324</v>
      </c>
      <c r="G37" s="229" t="s">
        <v>323</v>
      </c>
      <c r="H37" s="229" t="s">
        <v>322</v>
      </c>
      <c r="I37" s="226"/>
    </row>
    <row r="38" spans="1:16" x14ac:dyDescent="0.5">
      <c r="A38" s="77" t="s">
        <v>321</v>
      </c>
      <c r="B38" s="78" t="s">
        <v>320</v>
      </c>
      <c r="C38" s="67" t="s">
        <v>319</v>
      </c>
      <c r="D38" s="56">
        <v>0</v>
      </c>
      <c r="E38" s="56">
        <v>0</v>
      </c>
      <c r="F38" s="56">
        <v>0</v>
      </c>
      <c r="G38" s="56">
        <v>0</v>
      </c>
      <c r="H38" s="56">
        <v>0</v>
      </c>
      <c r="I38" s="62"/>
    </row>
    <row r="39" spans="1:16" ht="30" x14ac:dyDescent="0.5">
      <c r="A39" s="77" t="s">
        <v>321</v>
      </c>
      <c r="B39" s="78" t="s">
        <v>320</v>
      </c>
      <c r="C39" s="67" t="s">
        <v>300</v>
      </c>
      <c r="D39" s="56">
        <v>0</v>
      </c>
      <c r="E39" s="56">
        <v>0</v>
      </c>
      <c r="F39" s="56">
        <v>0</v>
      </c>
      <c r="G39" s="56">
        <v>0</v>
      </c>
      <c r="H39" s="56">
        <v>0</v>
      </c>
      <c r="I39" s="62"/>
    </row>
    <row r="40" spans="1:16" ht="30" x14ac:dyDescent="0.5">
      <c r="A40" s="77" t="s">
        <v>321</v>
      </c>
      <c r="B40" s="78" t="s">
        <v>320</v>
      </c>
      <c r="C40" s="67" t="s">
        <v>318</v>
      </c>
      <c r="D40" s="56">
        <v>0</v>
      </c>
      <c r="E40" s="56">
        <v>0</v>
      </c>
      <c r="F40" s="56">
        <v>0</v>
      </c>
      <c r="G40" s="56">
        <v>0</v>
      </c>
      <c r="H40" s="56">
        <v>0</v>
      </c>
      <c r="I40" s="62"/>
    </row>
    <row r="41" spans="1:16" x14ac:dyDescent="0.5">
      <c r="A41" s="77" t="s">
        <v>321</v>
      </c>
      <c r="B41" s="78" t="s">
        <v>320</v>
      </c>
      <c r="C41" s="67" t="s">
        <v>317</v>
      </c>
      <c r="D41" s="56">
        <v>0</v>
      </c>
      <c r="E41" s="56">
        <v>0</v>
      </c>
      <c r="F41" s="56">
        <v>0</v>
      </c>
      <c r="G41" s="56">
        <v>0</v>
      </c>
      <c r="H41" s="56">
        <v>0</v>
      </c>
      <c r="I41" s="62"/>
    </row>
    <row r="42" spans="1:16" ht="30" x14ac:dyDescent="0.5">
      <c r="A42" s="77" t="s">
        <v>321</v>
      </c>
      <c r="B42" s="78" t="s">
        <v>320</v>
      </c>
      <c r="C42" s="67" t="s">
        <v>316</v>
      </c>
      <c r="D42" s="56">
        <v>0</v>
      </c>
      <c r="E42" s="56">
        <v>0</v>
      </c>
      <c r="F42" s="56">
        <v>0</v>
      </c>
      <c r="G42" s="79">
        <v>16.79</v>
      </c>
      <c r="H42" s="79">
        <v>22581.42</v>
      </c>
      <c r="I42" s="62"/>
    </row>
    <row r="43" spans="1:16" ht="30" x14ac:dyDescent="0.5">
      <c r="A43" s="77" t="s">
        <v>321</v>
      </c>
      <c r="B43" s="78" t="s">
        <v>320</v>
      </c>
      <c r="C43" s="67" t="s">
        <v>315</v>
      </c>
      <c r="D43" s="56">
        <v>0</v>
      </c>
      <c r="E43" s="56">
        <v>0</v>
      </c>
      <c r="F43" s="56">
        <v>0</v>
      </c>
      <c r="G43" s="69">
        <v>6765.52</v>
      </c>
      <c r="H43" s="56">
        <v>0</v>
      </c>
      <c r="I43" s="62"/>
    </row>
    <row r="44" spans="1:16" x14ac:dyDescent="0.5">
      <c r="A44" s="77" t="s">
        <v>321</v>
      </c>
      <c r="B44" s="78" t="s">
        <v>320</v>
      </c>
      <c r="C44" s="67" t="s">
        <v>314</v>
      </c>
      <c r="D44" s="56">
        <v>0</v>
      </c>
      <c r="E44" s="56">
        <v>0</v>
      </c>
      <c r="F44" s="56">
        <v>0</v>
      </c>
      <c r="G44" s="56">
        <v>0</v>
      </c>
      <c r="H44" s="56">
        <v>0</v>
      </c>
      <c r="I44" s="62"/>
    </row>
    <row r="45" spans="1:16" x14ac:dyDescent="0.5">
      <c r="A45" s="77" t="s">
        <v>321</v>
      </c>
      <c r="B45" s="78" t="s">
        <v>320</v>
      </c>
      <c r="C45" s="67" t="s">
        <v>296</v>
      </c>
      <c r="D45" s="56">
        <v>0</v>
      </c>
      <c r="E45" s="56">
        <v>0</v>
      </c>
      <c r="F45" s="56">
        <v>0</v>
      </c>
      <c r="G45" s="69">
        <v>35439.07</v>
      </c>
      <c r="H45" s="56">
        <v>0</v>
      </c>
      <c r="I45" s="62"/>
    </row>
    <row r="46" spans="1:16" x14ac:dyDescent="0.5">
      <c r="A46" s="77" t="s">
        <v>321</v>
      </c>
      <c r="B46" s="78" t="s">
        <v>320</v>
      </c>
      <c r="C46" s="67" t="s">
        <v>295</v>
      </c>
      <c r="D46" s="56">
        <v>0</v>
      </c>
      <c r="E46" s="69">
        <v>29647.200000000001</v>
      </c>
      <c r="F46" s="69">
        <v>0.05</v>
      </c>
      <c r="G46" s="69">
        <v>13144.55</v>
      </c>
      <c r="H46" s="69">
        <v>1726.95</v>
      </c>
      <c r="I46" s="62"/>
    </row>
    <row r="47" spans="1:16" x14ac:dyDescent="0.5">
      <c r="A47" s="77" t="s">
        <v>321</v>
      </c>
      <c r="B47" s="78" t="s">
        <v>320</v>
      </c>
      <c r="C47" s="67" t="s">
        <v>293</v>
      </c>
      <c r="D47" s="70">
        <v>0</v>
      </c>
      <c r="E47" s="56">
        <v>0</v>
      </c>
      <c r="F47" s="56">
        <v>0</v>
      </c>
      <c r="G47" s="61">
        <v>3973871.82</v>
      </c>
      <c r="H47" s="61">
        <v>367834741.74000001</v>
      </c>
      <c r="I47" s="62"/>
    </row>
    <row r="48" spans="1:16" ht="15.3" thickBot="1" x14ac:dyDescent="0.55000000000000004">
      <c r="A48" s="77" t="s">
        <v>321</v>
      </c>
      <c r="B48" s="78" t="s">
        <v>320</v>
      </c>
      <c r="C48" s="67" t="s">
        <v>522</v>
      </c>
      <c r="D48" s="80">
        <v>0</v>
      </c>
      <c r="E48" s="68">
        <f>SUM(E38:E47)</f>
        <v>29647.200000000001</v>
      </c>
      <c r="F48" s="68">
        <f>SUM(F38:F47)</f>
        <v>0.05</v>
      </c>
      <c r="G48" s="68">
        <f>SUM(G38:G47)</f>
        <v>4029237.75</v>
      </c>
      <c r="H48" s="68">
        <f>SUM(H38:H47)</f>
        <v>367859050.11000001</v>
      </c>
      <c r="I48" s="62"/>
    </row>
    <row r="49" spans="1:9" ht="15.3" thickTop="1" x14ac:dyDescent="0.5">
      <c r="A49" s="81">
        <v>19</v>
      </c>
      <c r="B49" s="78" t="s">
        <v>313</v>
      </c>
      <c r="C49" s="67" t="s">
        <v>296</v>
      </c>
      <c r="D49" s="56">
        <v>0</v>
      </c>
      <c r="E49" s="56">
        <v>0</v>
      </c>
      <c r="F49" s="56">
        <v>0</v>
      </c>
      <c r="G49" s="56">
        <v>0</v>
      </c>
      <c r="H49" s="56">
        <v>0</v>
      </c>
      <c r="I49" s="62"/>
    </row>
    <row r="50" spans="1:9" ht="30" x14ac:dyDescent="0.5">
      <c r="A50" s="81">
        <v>19</v>
      </c>
      <c r="B50" s="78" t="s">
        <v>313</v>
      </c>
      <c r="C50" s="67" t="s">
        <v>306</v>
      </c>
      <c r="D50" s="56">
        <v>0</v>
      </c>
      <c r="E50" s="56">
        <v>0</v>
      </c>
      <c r="F50" s="56">
        <v>0</v>
      </c>
      <c r="G50" s="56">
        <v>0</v>
      </c>
      <c r="H50" s="56">
        <v>0</v>
      </c>
      <c r="I50" s="62"/>
    </row>
    <row r="51" spans="1:9" ht="30" x14ac:dyDescent="0.5">
      <c r="A51" s="81">
        <v>19</v>
      </c>
      <c r="B51" s="78" t="s">
        <v>313</v>
      </c>
      <c r="C51" s="67" t="s">
        <v>305</v>
      </c>
      <c r="D51" s="56">
        <v>0</v>
      </c>
      <c r="E51" s="56">
        <v>0</v>
      </c>
      <c r="F51" s="56">
        <v>0</v>
      </c>
      <c r="G51" s="56">
        <v>0</v>
      </c>
      <c r="H51" s="56">
        <v>0</v>
      </c>
      <c r="I51" s="62"/>
    </row>
    <row r="52" spans="1:9" x14ac:dyDescent="0.5">
      <c r="A52" s="81">
        <v>19</v>
      </c>
      <c r="B52" s="78" t="s">
        <v>313</v>
      </c>
      <c r="C52" s="67" t="s">
        <v>302</v>
      </c>
      <c r="D52" s="56">
        <v>0</v>
      </c>
      <c r="E52" s="56">
        <v>0</v>
      </c>
      <c r="F52" s="56">
        <v>0</v>
      </c>
      <c r="G52" s="56">
        <v>0</v>
      </c>
      <c r="H52" s="56">
        <v>0</v>
      </c>
      <c r="I52" s="62"/>
    </row>
    <row r="53" spans="1:9" ht="30" x14ac:dyDescent="0.5">
      <c r="A53" s="81">
        <v>19</v>
      </c>
      <c r="B53" s="78" t="s">
        <v>313</v>
      </c>
      <c r="C53" s="67" t="s">
        <v>311</v>
      </c>
      <c r="D53" s="80">
        <v>0</v>
      </c>
      <c r="E53" s="80">
        <v>0</v>
      </c>
      <c r="F53" s="80">
        <v>0</v>
      </c>
      <c r="G53" s="80">
        <v>0</v>
      </c>
      <c r="H53" s="80">
        <v>0</v>
      </c>
      <c r="I53" s="62"/>
    </row>
    <row r="54" spans="1:9" x14ac:dyDescent="0.5">
      <c r="A54" s="81">
        <v>19</v>
      </c>
      <c r="B54" s="78" t="s">
        <v>313</v>
      </c>
      <c r="C54" s="67" t="s">
        <v>522</v>
      </c>
      <c r="D54" s="80">
        <v>0</v>
      </c>
      <c r="E54" s="80">
        <v>0</v>
      </c>
      <c r="F54" s="80">
        <v>0</v>
      </c>
      <c r="G54" s="80">
        <v>0</v>
      </c>
      <c r="H54" s="80">
        <v>0</v>
      </c>
      <c r="I54" s="62"/>
    </row>
    <row r="55" spans="1:9" x14ac:dyDescent="0.5">
      <c r="A55" s="81">
        <v>19</v>
      </c>
      <c r="B55" s="78" t="s">
        <v>312</v>
      </c>
      <c r="C55" s="67" t="s">
        <v>296</v>
      </c>
      <c r="D55" s="56">
        <v>0</v>
      </c>
      <c r="E55" s="56">
        <v>0</v>
      </c>
      <c r="F55" s="56">
        <v>0</v>
      </c>
      <c r="G55" s="56">
        <v>0</v>
      </c>
      <c r="H55" s="56">
        <v>0</v>
      </c>
      <c r="I55" s="62"/>
    </row>
    <row r="56" spans="1:9" ht="30" x14ac:dyDescent="0.5">
      <c r="A56" s="81">
        <v>19</v>
      </c>
      <c r="B56" s="78" t="s">
        <v>312</v>
      </c>
      <c r="C56" s="67" t="s">
        <v>306</v>
      </c>
      <c r="D56" s="56">
        <v>0</v>
      </c>
      <c r="E56" s="56">
        <v>0</v>
      </c>
      <c r="F56" s="56">
        <v>0</v>
      </c>
      <c r="G56" s="56">
        <v>0</v>
      </c>
      <c r="H56" s="56">
        <v>0</v>
      </c>
      <c r="I56" s="62"/>
    </row>
    <row r="57" spans="1:9" ht="30" x14ac:dyDescent="0.5">
      <c r="A57" s="81">
        <v>19</v>
      </c>
      <c r="B57" s="78" t="s">
        <v>312</v>
      </c>
      <c r="C57" s="67" t="s">
        <v>305</v>
      </c>
      <c r="D57" s="56">
        <v>0</v>
      </c>
      <c r="E57" s="56">
        <v>0</v>
      </c>
      <c r="F57" s="56">
        <v>0</v>
      </c>
      <c r="G57" s="56">
        <v>0</v>
      </c>
      <c r="H57" s="56">
        <v>0</v>
      </c>
      <c r="I57" s="62"/>
    </row>
    <row r="58" spans="1:9" x14ac:dyDescent="0.5">
      <c r="A58" s="81">
        <v>19</v>
      </c>
      <c r="B58" s="78" t="s">
        <v>312</v>
      </c>
      <c r="C58" s="67" t="s">
        <v>302</v>
      </c>
      <c r="D58" s="56">
        <v>0</v>
      </c>
      <c r="E58" s="56">
        <v>0</v>
      </c>
      <c r="F58" s="56">
        <v>0</v>
      </c>
      <c r="G58" s="56">
        <v>0</v>
      </c>
      <c r="H58" s="56">
        <v>0</v>
      </c>
      <c r="I58" s="62"/>
    </row>
    <row r="59" spans="1:9" ht="30" x14ac:dyDescent="0.5">
      <c r="A59" s="81">
        <v>19</v>
      </c>
      <c r="B59" s="78" t="s">
        <v>312</v>
      </c>
      <c r="C59" s="67" t="s">
        <v>311</v>
      </c>
      <c r="D59" s="56">
        <v>0</v>
      </c>
      <c r="E59" s="56">
        <v>0</v>
      </c>
      <c r="F59" s="56">
        <v>0</v>
      </c>
      <c r="G59" s="56">
        <v>0</v>
      </c>
      <c r="H59" s="56">
        <v>0</v>
      </c>
      <c r="I59" s="62"/>
    </row>
    <row r="60" spans="1:9" ht="19.5" customHeight="1" x14ac:dyDescent="0.5">
      <c r="A60" s="81">
        <v>19</v>
      </c>
      <c r="B60" s="78" t="s">
        <v>312</v>
      </c>
      <c r="C60" s="67" t="s">
        <v>522</v>
      </c>
      <c r="D60" s="80">
        <v>0</v>
      </c>
      <c r="E60" s="80">
        <v>0</v>
      </c>
      <c r="F60" s="80">
        <v>0</v>
      </c>
      <c r="G60" s="80">
        <v>0</v>
      </c>
      <c r="H60" s="80">
        <v>0</v>
      </c>
      <c r="I60" s="62"/>
    </row>
    <row r="61" spans="1:9" ht="45" x14ac:dyDescent="0.5">
      <c r="A61" s="77" t="s">
        <v>310</v>
      </c>
      <c r="B61" s="78" t="s">
        <v>309</v>
      </c>
      <c r="C61" s="67" t="s">
        <v>308</v>
      </c>
      <c r="D61" s="56">
        <v>0</v>
      </c>
      <c r="E61" s="84">
        <v>0</v>
      </c>
      <c r="F61" s="56">
        <v>0</v>
      </c>
      <c r="G61" s="55">
        <v>212665626.34999999</v>
      </c>
      <c r="H61" s="84">
        <v>0</v>
      </c>
      <c r="I61" s="62"/>
    </row>
    <row r="62" spans="1:9" x14ac:dyDescent="0.5">
      <c r="A62" s="77" t="s">
        <v>310</v>
      </c>
      <c r="B62" s="78" t="s">
        <v>309</v>
      </c>
      <c r="C62" s="67" t="s">
        <v>296</v>
      </c>
      <c r="D62" s="69">
        <v>44935735.789999999</v>
      </c>
      <c r="E62" s="84">
        <v>0</v>
      </c>
      <c r="F62" s="84">
        <v>0</v>
      </c>
      <c r="G62" s="69">
        <v>14200292.5</v>
      </c>
      <c r="H62" s="84">
        <v>0</v>
      </c>
      <c r="I62" s="62"/>
    </row>
    <row r="63" spans="1:9" x14ac:dyDescent="0.5">
      <c r="A63" s="77" t="s">
        <v>310</v>
      </c>
      <c r="B63" s="78" t="s">
        <v>309</v>
      </c>
      <c r="C63" s="67" t="s">
        <v>307</v>
      </c>
      <c r="D63" s="84">
        <v>0</v>
      </c>
      <c r="E63" s="84">
        <v>0</v>
      </c>
      <c r="F63" s="84">
        <v>0</v>
      </c>
      <c r="G63" s="69">
        <v>4713.4799999999996</v>
      </c>
      <c r="H63" s="84">
        <v>0</v>
      </c>
      <c r="I63" s="62"/>
    </row>
    <row r="64" spans="1:9" ht="30" x14ac:dyDescent="0.5">
      <c r="A64" s="77" t="s">
        <v>310</v>
      </c>
      <c r="B64" s="78" t="s">
        <v>309</v>
      </c>
      <c r="C64" s="67" t="s">
        <v>306</v>
      </c>
      <c r="D64" s="56">
        <v>0</v>
      </c>
      <c r="E64" s="56">
        <v>0</v>
      </c>
      <c r="F64" s="84">
        <v>0</v>
      </c>
      <c r="G64" s="69">
        <v>11205767020.809999</v>
      </c>
      <c r="H64" s="84">
        <v>0</v>
      </c>
      <c r="I64" s="62"/>
    </row>
    <row r="65" spans="1:9" ht="30" x14ac:dyDescent="0.5">
      <c r="A65" s="77" t="s">
        <v>310</v>
      </c>
      <c r="B65" s="78" t="s">
        <v>309</v>
      </c>
      <c r="C65" s="67" t="s">
        <v>305</v>
      </c>
      <c r="D65" s="56">
        <v>0</v>
      </c>
      <c r="E65" s="56">
        <v>0</v>
      </c>
      <c r="F65" s="84">
        <v>0</v>
      </c>
      <c r="G65" s="84">
        <v>0</v>
      </c>
      <c r="H65" s="84">
        <v>0</v>
      </c>
      <c r="I65" s="62"/>
    </row>
    <row r="66" spans="1:9" ht="30" x14ac:dyDescent="0.5">
      <c r="A66" s="77" t="s">
        <v>310</v>
      </c>
      <c r="B66" s="78" t="s">
        <v>309</v>
      </c>
      <c r="C66" s="67" t="s">
        <v>304</v>
      </c>
      <c r="D66" s="84">
        <v>0</v>
      </c>
      <c r="E66" s="84">
        <v>0</v>
      </c>
      <c r="F66" s="84">
        <v>0</v>
      </c>
      <c r="G66" s="84">
        <v>0</v>
      </c>
      <c r="H66" s="84">
        <v>0</v>
      </c>
      <c r="I66" s="62"/>
    </row>
    <row r="67" spans="1:9" ht="30" x14ac:dyDescent="0.5">
      <c r="A67" s="77" t="s">
        <v>310</v>
      </c>
      <c r="B67" s="78" t="s">
        <v>309</v>
      </c>
      <c r="C67" s="67" t="s">
        <v>303</v>
      </c>
      <c r="D67" s="56"/>
      <c r="E67" s="56"/>
      <c r="F67" s="56"/>
      <c r="G67" s="56"/>
      <c r="H67" s="56"/>
      <c r="I67" s="62"/>
    </row>
    <row r="68" spans="1:9" x14ac:dyDescent="0.5">
      <c r="A68" s="77" t="s">
        <v>310</v>
      </c>
      <c r="B68" s="78" t="s">
        <v>309</v>
      </c>
      <c r="C68" s="67" t="s">
        <v>302</v>
      </c>
      <c r="D68" s="80">
        <v>0</v>
      </c>
      <c r="E68" s="80">
        <v>0</v>
      </c>
      <c r="F68" s="80">
        <v>0</v>
      </c>
      <c r="G68" s="80">
        <v>0</v>
      </c>
      <c r="H68" s="80">
        <v>0</v>
      </c>
      <c r="I68" s="62"/>
    </row>
    <row r="69" spans="1:9" ht="15.3" thickBot="1" x14ac:dyDescent="0.55000000000000004">
      <c r="A69" s="77" t="s">
        <v>310</v>
      </c>
      <c r="B69" s="78" t="s">
        <v>309</v>
      </c>
      <c r="C69" s="67" t="s">
        <v>522</v>
      </c>
      <c r="D69" s="68">
        <f>SUM(D61:D68)</f>
        <v>44935735.789999999</v>
      </c>
      <c r="E69" s="80">
        <v>0</v>
      </c>
      <c r="F69" s="80">
        <v>0</v>
      </c>
      <c r="G69" s="68">
        <f>SUM(G61:G68)</f>
        <v>11432637653.139999</v>
      </c>
      <c r="H69" s="80">
        <v>0</v>
      </c>
      <c r="I69" s="62"/>
    </row>
    <row r="70" spans="1:9" s="200" customFormat="1" ht="15.3" thickTop="1" x14ac:dyDescent="0.5">
      <c r="A70" s="260" t="s">
        <v>510</v>
      </c>
      <c r="B70" s="260"/>
      <c r="C70" s="260"/>
      <c r="D70" s="260"/>
      <c r="E70" s="260"/>
      <c r="F70" s="260"/>
      <c r="G70" s="260"/>
      <c r="H70" s="260"/>
      <c r="I70" s="199"/>
    </row>
    <row r="71" spans="1:9" x14ac:dyDescent="0.5">
      <c r="A71" s="261" t="s">
        <v>511</v>
      </c>
      <c r="B71" s="261"/>
      <c r="C71" s="261"/>
      <c r="D71" s="261"/>
      <c r="E71" s="261"/>
      <c r="F71" s="261"/>
      <c r="G71" s="261"/>
      <c r="H71" s="261"/>
    </row>
  </sheetData>
  <mergeCells count="5">
    <mergeCell ref="A2:H2"/>
    <mergeCell ref="A36:H36"/>
    <mergeCell ref="A70:H70"/>
    <mergeCell ref="A71:H71"/>
    <mergeCell ref="A1:H1"/>
  </mergeCells>
  <conditionalFormatting sqref="A70:A71">
    <cfRule type="cellIs" dxfId="53" priority="1" operator="equal">
      <formula>0</formula>
    </cfRule>
  </conditionalFormatting>
  <hyperlinks>
    <hyperlink ref="A70" location="'Table of Contents'!A1" display="Return to TOC" xr:uid="{7358E0E3-BCA4-4869-9264-BB37A497B87D}"/>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EA41F-F93C-4CD6-82B2-AF8840FAD5FA}">
  <sheetPr codeName="Sheet11"/>
  <dimension ref="A1:I6"/>
  <sheetViews>
    <sheetView showRuler="0" workbookViewId="0">
      <selection sqref="A1:H1"/>
    </sheetView>
  </sheetViews>
  <sheetFormatPr defaultColWidth="0" defaultRowHeight="15" zeroHeight="1" x14ac:dyDescent="0.5"/>
  <cols>
    <col min="1" max="1" width="24.21875" style="4" customWidth="1"/>
    <col min="2" max="2" width="13" style="4" bestFit="1" customWidth="1"/>
    <col min="3" max="3" width="12.27734375" style="4" customWidth="1"/>
    <col min="4" max="4" width="14.5546875" style="4" customWidth="1"/>
    <col min="5" max="5" width="13.83203125" style="4" bestFit="1" customWidth="1"/>
    <col min="6" max="6" width="16.27734375" style="4" customWidth="1"/>
    <col min="7" max="7" width="14.71875" style="4" customWidth="1"/>
    <col min="8" max="8" width="12.44140625" style="4" customWidth="1"/>
    <col min="9" max="9" width="0" style="4" hidden="1" customWidth="1"/>
    <col min="10" max="16384" width="12.83203125" style="4" hidden="1"/>
  </cols>
  <sheetData>
    <row r="1" spans="1:9" s="52" customFormat="1" ht="17.7" x14ac:dyDescent="0.6">
      <c r="A1" s="284" t="s">
        <v>524</v>
      </c>
      <c r="B1" s="285"/>
      <c r="C1" s="285"/>
      <c r="D1" s="285"/>
      <c r="E1" s="285"/>
      <c r="F1" s="285"/>
      <c r="G1" s="285"/>
      <c r="H1" s="286"/>
      <c r="I1" s="86"/>
    </row>
    <row r="2" spans="1:9" s="227" customFormat="1" ht="45" x14ac:dyDescent="0.5">
      <c r="A2" s="228" t="s">
        <v>346</v>
      </c>
      <c r="B2" s="232" t="s">
        <v>517</v>
      </c>
      <c r="C2" s="229" t="s">
        <v>345</v>
      </c>
      <c r="D2" s="229" t="s">
        <v>344</v>
      </c>
      <c r="E2" s="229" t="s">
        <v>343</v>
      </c>
      <c r="F2" s="232" t="s">
        <v>518</v>
      </c>
      <c r="G2" s="229" t="s">
        <v>342</v>
      </c>
      <c r="H2" s="229" t="s">
        <v>341</v>
      </c>
      <c r="I2" s="226"/>
    </row>
    <row r="3" spans="1:9" ht="30" x14ac:dyDescent="0.5">
      <c r="A3" s="62" t="s">
        <v>340</v>
      </c>
      <c r="B3" s="87">
        <v>35206.58</v>
      </c>
      <c r="C3" s="80">
        <v>0</v>
      </c>
      <c r="D3" s="80">
        <v>0</v>
      </c>
      <c r="E3" s="83">
        <v>-35206.58</v>
      </c>
      <c r="F3" s="80">
        <f>B3+C3+D3+E3</f>
        <v>0</v>
      </c>
      <c r="G3" s="80">
        <v>0</v>
      </c>
      <c r="H3" s="80">
        <v>0</v>
      </c>
      <c r="I3" s="62"/>
    </row>
    <row r="4" spans="1:9" ht="30.3" thickBot="1" x14ac:dyDescent="0.55000000000000004">
      <c r="A4" s="62" t="s">
        <v>339</v>
      </c>
      <c r="B4" s="75">
        <f>B3</f>
        <v>35206.58</v>
      </c>
      <c r="C4" s="82">
        <f>C3</f>
        <v>0</v>
      </c>
      <c r="D4" s="82">
        <f>G9</f>
        <v>0</v>
      </c>
      <c r="E4" s="68">
        <f>E3</f>
        <v>-35206.58</v>
      </c>
      <c r="F4" s="82">
        <f>F3</f>
        <v>0</v>
      </c>
      <c r="G4" s="82">
        <f>G3</f>
        <v>0</v>
      </c>
      <c r="H4" s="82">
        <v>0</v>
      </c>
      <c r="I4" s="62"/>
    </row>
    <row r="5" spans="1:9" s="200" customFormat="1" ht="15.3" thickTop="1" x14ac:dyDescent="0.5">
      <c r="A5" s="260" t="s">
        <v>510</v>
      </c>
      <c r="B5" s="260"/>
      <c r="C5" s="260"/>
      <c r="D5" s="260"/>
      <c r="E5" s="260"/>
      <c r="F5" s="260"/>
      <c r="G5" s="260"/>
      <c r="H5" s="283"/>
      <c r="I5" s="199"/>
    </row>
    <row r="6" spans="1:9" x14ac:dyDescent="0.5">
      <c r="A6" s="261" t="s">
        <v>511</v>
      </c>
      <c r="B6" s="261"/>
      <c r="C6" s="261"/>
      <c r="D6" s="261"/>
      <c r="E6" s="261"/>
      <c r="F6" s="261"/>
      <c r="G6" s="261"/>
      <c r="H6" s="261"/>
    </row>
  </sheetData>
  <mergeCells count="3">
    <mergeCell ref="A5:H5"/>
    <mergeCell ref="A6:H6"/>
    <mergeCell ref="A1:H1"/>
  </mergeCells>
  <conditionalFormatting sqref="A5:A6">
    <cfRule type="cellIs" dxfId="52" priority="1" operator="equal">
      <formula>0</formula>
    </cfRule>
  </conditionalFormatting>
  <hyperlinks>
    <hyperlink ref="A5" location="'Table of Contents'!A1" display="Return to TOC" xr:uid="{BFF7E8A9-1754-492A-BB14-8D7F5F7C9353}"/>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CD843-26D2-48D6-B5E2-303165A23DBA}">
  <sheetPr codeName="Sheet12"/>
  <dimension ref="A1:U51"/>
  <sheetViews>
    <sheetView showRuler="0" workbookViewId="0">
      <selection sqref="A1:F1"/>
    </sheetView>
  </sheetViews>
  <sheetFormatPr defaultColWidth="0" defaultRowHeight="15" zeroHeight="1" x14ac:dyDescent="0.5"/>
  <cols>
    <col min="1" max="1" width="36.83203125" style="4" customWidth="1"/>
    <col min="2" max="2" width="18.5546875" style="4" customWidth="1"/>
    <col min="3" max="3" width="12.71875" style="4" bestFit="1" customWidth="1"/>
    <col min="4" max="4" width="17.109375" style="4" customWidth="1"/>
    <col min="5" max="5" width="16.5" style="4" customWidth="1"/>
    <col min="6" max="6" width="19.27734375" style="4" customWidth="1"/>
    <col min="7" max="21" width="0" style="4" hidden="1" customWidth="1"/>
    <col min="22" max="16384" width="12.83203125" style="4" hidden="1"/>
  </cols>
  <sheetData>
    <row r="1" spans="1:21" s="52" customFormat="1" ht="17.7" x14ac:dyDescent="0.6">
      <c r="A1" s="287" t="s">
        <v>525</v>
      </c>
      <c r="B1" s="288"/>
      <c r="C1" s="288"/>
      <c r="D1" s="288"/>
      <c r="E1" s="288"/>
      <c r="F1" s="289"/>
      <c r="G1" s="89"/>
    </row>
    <row r="2" spans="1:21" s="227" customFormat="1" ht="45.3" thickBot="1" x14ac:dyDescent="0.55000000000000004">
      <c r="A2" s="233" t="s">
        <v>359</v>
      </c>
      <c r="B2" s="234" t="s">
        <v>581</v>
      </c>
      <c r="C2" s="234" t="s">
        <v>582</v>
      </c>
      <c r="D2" s="234" t="s">
        <v>583</v>
      </c>
      <c r="E2" s="234" t="s">
        <v>584</v>
      </c>
      <c r="F2" s="235" t="s">
        <v>360</v>
      </c>
      <c r="G2" s="236"/>
    </row>
    <row r="3" spans="1:21" ht="15" customHeight="1" x14ac:dyDescent="0.5">
      <c r="A3" s="290" t="s">
        <v>355</v>
      </c>
      <c r="B3" s="291"/>
      <c r="C3" s="291"/>
      <c r="D3" s="291"/>
      <c r="E3" s="291"/>
      <c r="F3" s="292"/>
      <c r="G3" s="88"/>
    </row>
    <row r="4" spans="1:21" ht="15" customHeight="1" x14ac:dyDescent="0.5">
      <c r="A4" s="88" t="s">
        <v>354</v>
      </c>
      <c r="B4" s="67" t="s">
        <v>348</v>
      </c>
      <c r="C4" s="56">
        <v>0</v>
      </c>
      <c r="D4" s="67" t="s">
        <v>350</v>
      </c>
      <c r="E4" s="56">
        <v>0</v>
      </c>
      <c r="F4" s="56">
        <v>0</v>
      </c>
      <c r="G4" s="88"/>
    </row>
    <row r="5" spans="1:21" ht="15" customHeight="1" x14ac:dyDescent="0.5">
      <c r="A5" s="88" t="s">
        <v>353</v>
      </c>
      <c r="B5" s="67" t="s">
        <v>348</v>
      </c>
      <c r="C5" s="56">
        <v>0</v>
      </c>
      <c r="D5" s="67" t="s">
        <v>347</v>
      </c>
      <c r="E5" s="56">
        <v>0</v>
      </c>
      <c r="F5" s="56">
        <v>0</v>
      </c>
      <c r="G5" s="88"/>
    </row>
    <row r="6" spans="1:21" s="290" customFormat="1" ht="15" customHeight="1" x14ac:dyDescent="0.5">
      <c r="A6" s="290" t="s">
        <v>352</v>
      </c>
      <c r="B6" s="291"/>
      <c r="C6" s="291"/>
      <c r="D6" s="291"/>
      <c r="E6" s="291"/>
      <c r="F6" s="291"/>
      <c r="G6" s="291"/>
      <c r="H6" s="291"/>
      <c r="I6" s="291"/>
      <c r="J6" s="291"/>
      <c r="K6" s="291"/>
      <c r="L6" s="291"/>
      <c r="M6" s="291"/>
      <c r="N6" s="291"/>
      <c r="O6" s="291"/>
      <c r="P6" s="291"/>
      <c r="Q6" s="291"/>
      <c r="R6" s="291"/>
      <c r="S6" s="291"/>
      <c r="T6" s="291"/>
      <c r="U6" s="291"/>
    </row>
    <row r="7" spans="1:21" ht="15" customHeight="1" x14ac:dyDescent="0.5">
      <c r="A7" s="88" t="s">
        <v>358</v>
      </c>
      <c r="B7" s="67" t="s">
        <v>348</v>
      </c>
      <c r="C7" s="69">
        <f>+'[2]Note 7 Working Papers - TTSTC'!E20</f>
        <v>256548.82</v>
      </c>
      <c r="D7" s="67" t="s">
        <v>350</v>
      </c>
      <c r="E7" s="69">
        <f>+'[2]Note 7 Working Papers - TTSTC'!D20</f>
        <v>363205.86</v>
      </c>
      <c r="F7" s="90">
        <f>+'[2]Note 7 Working Papers - TTSTC'!F20</f>
        <v>14749033.52</v>
      </c>
      <c r="G7" s="88"/>
    </row>
    <row r="8" spans="1:21" ht="15" customHeight="1" x14ac:dyDescent="0.5">
      <c r="A8" s="88" t="s">
        <v>357</v>
      </c>
      <c r="B8" s="67" t="s">
        <v>348</v>
      </c>
      <c r="C8" s="69">
        <f>+'[2]Note 7 Working Papers - TTSTC'!E21</f>
        <v>596570.34</v>
      </c>
      <c r="D8" s="67" t="s">
        <v>347</v>
      </c>
      <c r="E8" s="56">
        <f>+'[2]Note 7 Working Papers - TTSTC'!D21</f>
        <v>0</v>
      </c>
      <c r="F8" s="91">
        <f>+'[2]Note 7 Working Papers - TTSTC'!F21</f>
        <v>0</v>
      </c>
      <c r="G8" s="88"/>
    </row>
    <row r="9" spans="1:21" ht="17.399999999999999" customHeight="1" x14ac:dyDescent="0.5">
      <c r="A9" s="290" t="s">
        <v>356</v>
      </c>
      <c r="B9" s="291"/>
      <c r="C9" s="291"/>
      <c r="D9" s="291"/>
      <c r="E9" s="291"/>
      <c r="F9" s="292"/>
      <c r="G9" s="88"/>
    </row>
    <row r="10" spans="1:21" ht="15" customHeight="1" x14ac:dyDescent="0.5">
      <c r="A10" s="290" t="s">
        <v>355</v>
      </c>
      <c r="B10" s="291"/>
      <c r="C10" s="291"/>
      <c r="D10" s="291"/>
      <c r="E10" s="291"/>
      <c r="F10" s="292"/>
      <c r="G10" s="88"/>
    </row>
    <row r="11" spans="1:21" ht="15" customHeight="1" x14ac:dyDescent="0.5">
      <c r="A11" s="88" t="s">
        <v>354</v>
      </c>
      <c r="B11" s="67" t="s">
        <v>348</v>
      </c>
      <c r="C11" s="56">
        <v>0</v>
      </c>
      <c r="D11" s="67" t="s">
        <v>350</v>
      </c>
      <c r="E11" s="56">
        <v>0</v>
      </c>
      <c r="F11" s="56">
        <v>0</v>
      </c>
      <c r="G11" s="88"/>
    </row>
    <row r="12" spans="1:21" ht="15" customHeight="1" x14ac:dyDescent="0.5">
      <c r="A12" s="88" t="s">
        <v>353</v>
      </c>
      <c r="B12" s="67" t="s">
        <v>348</v>
      </c>
      <c r="C12" s="56">
        <v>0</v>
      </c>
      <c r="D12" s="67" t="s">
        <v>347</v>
      </c>
      <c r="E12" s="56">
        <v>0</v>
      </c>
      <c r="F12" s="56">
        <v>0</v>
      </c>
      <c r="G12" s="88"/>
    </row>
    <row r="13" spans="1:21" s="238" customFormat="1" ht="15" customHeight="1" x14ac:dyDescent="0.5">
      <c r="A13" s="290" t="s">
        <v>352</v>
      </c>
      <c r="B13" s="291"/>
      <c r="C13" s="291"/>
      <c r="D13" s="291"/>
      <c r="E13" s="291"/>
      <c r="F13" s="292"/>
      <c r="G13" s="237"/>
    </row>
    <row r="14" spans="1:21" ht="15" customHeight="1" x14ac:dyDescent="0.5">
      <c r="A14" s="92" t="s">
        <v>351</v>
      </c>
      <c r="B14" s="67" t="s">
        <v>348</v>
      </c>
      <c r="C14" s="69">
        <f>+'[2]Note 7 Working Papers - TTSTC'!I20</f>
        <v>174010.31</v>
      </c>
      <c r="D14" s="67" t="s">
        <v>350</v>
      </c>
      <c r="E14" s="69">
        <f>+'[2]Note 7 Working Papers - TTSTC'!H20</f>
        <v>246352.98</v>
      </c>
      <c r="F14" s="90">
        <f>+'[2]Note 7 Working Papers - TTSTC'!J20</f>
        <v>10003881.380000001</v>
      </c>
      <c r="G14" s="88"/>
    </row>
    <row r="15" spans="1:21" ht="15" customHeight="1" x14ac:dyDescent="0.5">
      <c r="A15" s="92" t="s">
        <v>349</v>
      </c>
      <c r="B15" s="67" t="s">
        <v>348</v>
      </c>
      <c r="C15" s="69">
        <f>+'[2]Note 7 Working Papers - TTSTC'!I21</f>
        <v>404637.97</v>
      </c>
      <c r="D15" s="67" t="s">
        <v>347</v>
      </c>
      <c r="E15" s="56">
        <f>+'[2]Note 7 Working Papers - TTSTC'!H21</f>
        <v>0</v>
      </c>
      <c r="F15" s="91">
        <f>+'[2]Note 7 Working Papers - TTSTC'!J21</f>
        <v>0</v>
      </c>
      <c r="G15" s="88"/>
    </row>
    <row r="16" spans="1:21" s="200" customFormat="1" ht="15" customHeight="1" x14ac:dyDescent="0.5">
      <c r="A16" s="260" t="s">
        <v>510</v>
      </c>
      <c r="B16" s="260"/>
      <c r="C16" s="260"/>
      <c r="D16" s="260"/>
      <c r="E16" s="260"/>
      <c r="F16" s="260"/>
    </row>
    <row r="17" spans="1:21" ht="15" customHeight="1" x14ac:dyDescent="0.5">
      <c r="A17" s="261" t="s">
        <v>511</v>
      </c>
      <c r="B17" s="261"/>
      <c r="C17" s="261"/>
      <c r="D17" s="261"/>
      <c r="E17" s="261"/>
      <c r="F17" s="261"/>
    </row>
    <row r="18" spans="1:21" ht="15" hidden="1" customHeight="1" x14ac:dyDescent="0.5">
      <c r="A18" s="16"/>
    </row>
    <row r="19" spans="1:21" ht="15" hidden="1" customHeight="1" x14ac:dyDescent="0.5">
      <c r="A19" s="16"/>
      <c r="B19" s="16"/>
      <c r="C19" s="16"/>
      <c r="D19" s="16"/>
      <c r="E19" s="16"/>
      <c r="F19" s="16"/>
      <c r="G19" s="16"/>
      <c r="H19" s="16"/>
      <c r="I19" s="16"/>
      <c r="J19" s="16"/>
      <c r="K19" s="16"/>
      <c r="L19" s="16"/>
      <c r="M19" s="16"/>
      <c r="N19" s="16"/>
      <c r="O19" s="16"/>
      <c r="P19" s="16"/>
      <c r="Q19" s="16"/>
      <c r="R19" s="16"/>
      <c r="S19" s="16"/>
      <c r="T19" s="16"/>
      <c r="U19" s="16"/>
    </row>
    <row r="20" spans="1:21" ht="15" hidden="1" customHeight="1" x14ac:dyDescent="0.5">
      <c r="A20" s="16"/>
      <c r="B20" s="16"/>
      <c r="C20" s="16"/>
      <c r="D20" s="16"/>
      <c r="E20" s="16"/>
      <c r="F20" s="16"/>
      <c r="G20" s="16"/>
      <c r="H20" s="16"/>
      <c r="I20" s="16"/>
      <c r="J20" s="16"/>
      <c r="K20" s="16"/>
      <c r="L20" s="16"/>
      <c r="M20" s="16"/>
      <c r="N20" s="16"/>
      <c r="O20" s="16"/>
      <c r="P20" s="16"/>
      <c r="Q20" s="16"/>
      <c r="R20" s="16"/>
      <c r="S20" s="16"/>
      <c r="T20" s="16"/>
      <c r="U20" s="16"/>
    </row>
    <row r="21" spans="1:21" ht="15" hidden="1" customHeight="1" x14ac:dyDescent="0.5">
      <c r="A21" s="16"/>
      <c r="B21" s="16"/>
      <c r="C21" s="16"/>
      <c r="D21" s="16"/>
      <c r="E21" s="16"/>
      <c r="F21" s="16"/>
      <c r="G21" s="16"/>
      <c r="H21" s="16"/>
      <c r="I21" s="16"/>
      <c r="J21" s="16"/>
      <c r="K21" s="16"/>
      <c r="L21" s="16"/>
      <c r="M21" s="16"/>
      <c r="N21" s="16"/>
      <c r="O21" s="16"/>
      <c r="P21" s="16"/>
      <c r="Q21" s="16"/>
      <c r="R21" s="16"/>
      <c r="S21" s="16"/>
      <c r="T21" s="16"/>
      <c r="U21" s="16"/>
    </row>
    <row r="22" spans="1:21" ht="15" hidden="1" customHeight="1" x14ac:dyDescent="0.5">
      <c r="A22" s="16"/>
      <c r="B22" s="16"/>
      <c r="C22" s="16"/>
      <c r="D22" s="16"/>
      <c r="E22" s="16"/>
      <c r="F22" s="16"/>
      <c r="G22" s="16"/>
      <c r="H22" s="16"/>
      <c r="I22" s="16"/>
      <c r="J22" s="16"/>
      <c r="K22" s="16"/>
      <c r="L22" s="16"/>
      <c r="M22" s="16"/>
      <c r="N22" s="16"/>
      <c r="O22" s="16"/>
      <c r="P22" s="16"/>
      <c r="Q22" s="16"/>
      <c r="R22" s="16"/>
      <c r="S22" s="16"/>
      <c r="T22" s="16"/>
      <c r="U22" s="16"/>
    </row>
    <row r="23" spans="1:21" ht="15" hidden="1" customHeight="1" x14ac:dyDescent="0.5">
      <c r="A23" s="16"/>
      <c r="B23" s="16"/>
      <c r="C23" s="16"/>
      <c r="D23" s="16"/>
      <c r="E23" s="16"/>
      <c r="F23" s="16"/>
      <c r="G23" s="16"/>
      <c r="H23" s="16"/>
      <c r="I23" s="16"/>
      <c r="J23" s="16"/>
      <c r="K23" s="16"/>
      <c r="L23" s="16"/>
      <c r="M23" s="16"/>
      <c r="N23" s="16"/>
      <c r="O23" s="16"/>
      <c r="P23" s="16"/>
      <c r="Q23" s="16"/>
      <c r="R23" s="16"/>
      <c r="S23" s="16"/>
      <c r="T23" s="16"/>
      <c r="U23" s="16"/>
    </row>
    <row r="24" spans="1:21" ht="15" hidden="1" customHeight="1" x14ac:dyDescent="0.5">
      <c r="A24" s="16"/>
      <c r="B24" s="16"/>
      <c r="C24" s="16"/>
      <c r="D24" s="16"/>
      <c r="E24" s="16"/>
      <c r="F24" s="16"/>
      <c r="G24" s="16"/>
      <c r="H24" s="16"/>
      <c r="I24" s="16"/>
      <c r="J24" s="16"/>
      <c r="K24" s="16"/>
      <c r="L24" s="16"/>
      <c r="M24" s="16"/>
      <c r="N24" s="16"/>
      <c r="O24" s="16"/>
      <c r="P24" s="16"/>
      <c r="Q24" s="16"/>
      <c r="R24" s="16"/>
      <c r="S24" s="16"/>
      <c r="T24" s="16"/>
      <c r="U24" s="16"/>
    </row>
    <row r="25" spans="1:21" ht="15" hidden="1" customHeight="1" x14ac:dyDescent="0.5">
      <c r="A25" s="16"/>
      <c r="B25" s="16"/>
      <c r="C25" s="16"/>
      <c r="D25" s="16"/>
      <c r="E25" s="16"/>
      <c r="F25" s="16"/>
      <c r="G25" s="16"/>
      <c r="H25" s="16"/>
      <c r="I25" s="16"/>
      <c r="J25" s="16"/>
      <c r="K25" s="16"/>
      <c r="L25" s="16"/>
      <c r="M25" s="16"/>
      <c r="N25" s="16"/>
      <c r="O25" s="16"/>
      <c r="P25" s="16"/>
      <c r="Q25" s="16"/>
      <c r="R25" s="16"/>
      <c r="S25" s="16"/>
    </row>
    <row r="26" spans="1:21" ht="15" hidden="1" customHeight="1" x14ac:dyDescent="0.5">
      <c r="A26" s="16"/>
      <c r="B26" s="16"/>
      <c r="C26" s="16"/>
      <c r="D26" s="16"/>
      <c r="E26" s="16"/>
      <c r="F26" s="16"/>
      <c r="G26" s="16"/>
      <c r="H26" s="16"/>
      <c r="I26" s="16"/>
      <c r="J26" s="16"/>
      <c r="K26" s="16"/>
      <c r="L26" s="16"/>
      <c r="M26" s="16"/>
      <c r="N26" s="16"/>
      <c r="O26" s="16"/>
      <c r="P26" s="16"/>
      <c r="Q26" s="16"/>
      <c r="R26" s="16"/>
      <c r="S26" s="16"/>
    </row>
    <row r="27" spans="1:21" ht="15" hidden="1" customHeight="1" x14ac:dyDescent="0.5">
      <c r="A27" s="16"/>
      <c r="B27" s="16"/>
      <c r="C27" s="16"/>
      <c r="D27" s="16"/>
      <c r="E27" s="16"/>
      <c r="F27" s="16"/>
      <c r="G27" s="16"/>
      <c r="H27" s="16"/>
      <c r="I27" s="16"/>
      <c r="J27" s="16"/>
      <c r="K27" s="16"/>
      <c r="L27" s="16"/>
      <c r="M27" s="16"/>
      <c r="N27" s="16"/>
      <c r="O27" s="16"/>
      <c r="P27" s="16"/>
      <c r="Q27" s="16"/>
      <c r="R27" s="16"/>
      <c r="S27" s="16"/>
    </row>
    <row r="28" spans="1:21" ht="15" hidden="1" customHeight="1" x14ac:dyDescent="0.5">
      <c r="A28" s="16"/>
      <c r="B28" s="16"/>
      <c r="C28" s="16"/>
      <c r="D28" s="16"/>
      <c r="E28" s="16"/>
      <c r="F28" s="16"/>
      <c r="G28" s="16"/>
      <c r="H28" s="16"/>
      <c r="I28" s="16"/>
      <c r="J28" s="16"/>
      <c r="K28" s="16"/>
      <c r="L28" s="16"/>
      <c r="M28" s="16"/>
      <c r="N28" s="16"/>
      <c r="O28" s="16"/>
      <c r="P28" s="16"/>
      <c r="Q28" s="16"/>
      <c r="R28" s="16"/>
      <c r="S28" s="16"/>
    </row>
    <row r="29" spans="1:21" ht="15" hidden="1" customHeight="1" x14ac:dyDescent="0.5">
      <c r="A29" s="16"/>
      <c r="B29" s="16"/>
      <c r="C29" s="16"/>
      <c r="D29" s="16"/>
      <c r="E29" s="16"/>
      <c r="F29" s="16"/>
      <c r="G29" s="16"/>
      <c r="H29" s="16"/>
      <c r="I29" s="16"/>
      <c r="J29" s="16"/>
      <c r="K29" s="16"/>
      <c r="L29" s="16"/>
      <c r="M29" s="16"/>
      <c r="N29" s="16"/>
      <c r="O29" s="16"/>
      <c r="P29" s="16"/>
      <c r="Q29" s="16"/>
      <c r="R29" s="16"/>
      <c r="S29" s="16"/>
    </row>
    <row r="30" spans="1:21" ht="15" hidden="1" customHeight="1" x14ac:dyDescent="0.5">
      <c r="A30" s="16"/>
      <c r="B30" s="16"/>
      <c r="C30" s="16"/>
      <c r="D30" s="16"/>
      <c r="E30" s="16"/>
      <c r="F30" s="16"/>
      <c r="G30" s="16"/>
      <c r="H30" s="16"/>
      <c r="I30" s="16"/>
      <c r="J30" s="16"/>
      <c r="K30" s="16"/>
      <c r="L30" s="16"/>
      <c r="M30" s="16"/>
      <c r="N30" s="16"/>
      <c r="O30" s="16"/>
      <c r="P30" s="16"/>
      <c r="Q30" s="16"/>
      <c r="R30" s="16"/>
      <c r="S30" s="16"/>
    </row>
    <row r="31" spans="1:21" ht="15" hidden="1" customHeight="1" x14ac:dyDescent="0.5">
      <c r="A31" s="16"/>
      <c r="B31" s="16"/>
      <c r="C31" s="16"/>
      <c r="D31" s="16"/>
      <c r="E31" s="16"/>
      <c r="F31" s="16"/>
      <c r="G31" s="16"/>
      <c r="H31" s="16"/>
      <c r="I31" s="16"/>
      <c r="J31" s="16"/>
      <c r="K31" s="16"/>
      <c r="L31" s="16"/>
      <c r="M31" s="16"/>
      <c r="N31" s="16"/>
      <c r="O31" s="16"/>
      <c r="P31" s="16"/>
      <c r="Q31" s="16"/>
      <c r="R31" s="16"/>
      <c r="S31" s="16"/>
    </row>
    <row r="32" spans="1:21" ht="15" hidden="1" customHeight="1" x14ac:dyDescent="0.5">
      <c r="A32" s="16"/>
      <c r="B32" s="16"/>
      <c r="C32" s="16"/>
      <c r="D32" s="16"/>
      <c r="E32" s="16"/>
      <c r="F32" s="16"/>
      <c r="G32" s="16"/>
      <c r="H32" s="16"/>
      <c r="I32" s="16"/>
      <c r="J32" s="16"/>
      <c r="K32" s="16"/>
      <c r="L32" s="16"/>
      <c r="M32" s="16"/>
      <c r="N32" s="16"/>
      <c r="O32" s="16"/>
      <c r="P32" s="16"/>
      <c r="Q32" s="16"/>
      <c r="R32" s="16"/>
      <c r="S32" s="16"/>
    </row>
    <row r="33" spans="1:19" ht="15" hidden="1" customHeight="1" x14ac:dyDescent="0.5">
      <c r="A33" s="16"/>
      <c r="B33" s="16"/>
      <c r="C33" s="16"/>
      <c r="D33" s="16"/>
      <c r="E33" s="16"/>
      <c r="F33" s="16"/>
      <c r="G33" s="16"/>
      <c r="H33" s="16"/>
      <c r="I33" s="16"/>
      <c r="J33" s="16"/>
      <c r="K33" s="16"/>
      <c r="L33" s="16"/>
      <c r="M33" s="16"/>
      <c r="N33" s="16"/>
      <c r="O33" s="16"/>
      <c r="P33" s="16"/>
      <c r="Q33" s="16"/>
      <c r="R33" s="16"/>
      <c r="S33" s="16"/>
    </row>
    <row r="34" spans="1:19" ht="15" hidden="1" customHeight="1" x14ac:dyDescent="0.5">
      <c r="A34" s="16"/>
      <c r="B34" s="16"/>
      <c r="C34" s="16"/>
      <c r="D34" s="16"/>
      <c r="E34" s="16"/>
      <c r="F34" s="16"/>
      <c r="G34" s="16"/>
      <c r="H34" s="16"/>
      <c r="I34" s="16"/>
      <c r="J34" s="16"/>
      <c r="K34" s="16"/>
      <c r="L34" s="16"/>
      <c r="M34" s="16"/>
      <c r="N34" s="16"/>
      <c r="O34" s="16"/>
      <c r="P34" s="16"/>
      <c r="Q34" s="16"/>
      <c r="R34" s="16"/>
      <c r="S34" s="16"/>
    </row>
    <row r="35" spans="1:19" ht="15" hidden="1" customHeight="1" x14ac:dyDescent="0.5">
      <c r="A35" s="16"/>
      <c r="B35" s="16"/>
      <c r="C35" s="16"/>
      <c r="D35" s="16"/>
      <c r="E35" s="16"/>
      <c r="F35" s="16"/>
      <c r="G35" s="16"/>
      <c r="H35" s="16"/>
      <c r="I35" s="16"/>
      <c r="J35" s="16"/>
      <c r="K35" s="16"/>
      <c r="L35" s="16"/>
      <c r="M35" s="16"/>
      <c r="N35" s="16"/>
      <c r="O35" s="16"/>
      <c r="P35" s="16"/>
      <c r="Q35" s="16"/>
      <c r="R35" s="16"/>
      <c r="S35" s="16"/>
    </row>
    <row r="36" spans="1:19" ht="15" hidden="1" customHeight="1" x14ac:dyDescent="0.5">
      <c r="A36" s="16"/>
      <c r="B36" s="16"/>
      <c r="C36" s="16"/>
      <c r="D36" s="16"/>
      <c r="E36" s="16"/>
      <c r="F36" s="16"/>
      <c r="G36" s="16"/>
      <c r="H36" s="16"/>
      <c r="I36" s="16"/>
      <c r="J36" s="16"/>
      <c r="K36" s="16"/>
      <c r="L36" s="16"/>
      <c r="M36" s="16"/>
      <c r="N36" s="16"/>
      <c r="O36" s="16"/>
      <c r="P36" s="16"/>
      <c r="Q36" s="16"/>
      <c r="R36" s="16"/>
      <c r="S36" s="16"/>
    </row>
    <row r="37" spans="1:19" ht="15" hidden="1" customHeight="1" x14ac:dyDescent="0.5">
      <c r="A37" s="16"/>
      <c r="B37" s="16"/>
      <c r="C37" s="16"/>
      <c r="D37" s="16"/>
      <c r="E37" s="16"/>
      <c r="F37" s="16"/>
      <c r="G37" s="16"/>
      <c r="H37" s="16"/>
      <c r="I37" s="16"/>
      <c r="J37" s="16"/>
      <c r="K37" s="16"/>
      <c r="L37" s="16"/>
      <c r="M37" s="16"/>
      <c r="N37" s="16"/>
      <c r="O37" s="16"/>
      <c r="P37" s="16"/>
      <c r="Q37" s="16"/>
      <c r="R37" s="16"/>
      <c r="S37" s="16"/>
    </row>
    <row r="38" spans="1:19" ht="15" hidden="1" customHeight="1" x14ac:dyDescent="0.5">
      <c r="A38" s="16"/>
      <c r="B38" s="16"/>
      <c r="C38" s="16"/>
      <c r="D38" s="16"/>
      <c r="E38" s="16"/>
      <c r="F38" s="16"/>
      <c r="G38" s="16"/>
      <c r="H38" s="16"/>
      <c r="I38" s="16"/>
      <c r="J38" s="16"/>
      <c r="K38" s="16"/>
      <c r="L38" s="16"/>
      <c r="M38" s="16"/>
      <c r="N38" s="16"/>
      <c r="O38" s="16"/>
      <c r="P38" s="16"/>
      <c r="Q38" s="16"/>
      <c r="R38" s="16"/>
      <c r="S38" s="16"/>
    </row>
    <row r="39" spans="1:19" ht="15" hidden="1" customHeight="1" x14ac:dyDescent="0.5">
      <c r="A39" s="16"/>
      <c r="B39" s="16"/>
      <c r="C39" s="16"/>
      <c r="D39" s="16"/>
      <c r="E39" s="16"/>
      <c r="F39" s="16"/>
      <c r="G39" s="16"/>
      <c r="H39" s="16"/>
      <c r="I39" s="16"/>
      <c r="J39" s="16"/>
      <c r="K39" s="16"/>
      <c r="L39" s="16"/>
      <c r="M39" s="16"/>
      <c r="N39" s="16"/>
      <c r="O39" s="16"/>
      <c r="P39" s="16"/>
      <c r="Q39" s="16"/>
      <c r="R39" s="16"/>
      <c r="S39" s="16"/>
    </row>
    <row r="40" spans="1:19" ht="15" hidden="1" customHeight="1" x14ac:dyDescent="0.5">
      <c r="A40" s="16"/>
      <c r="B40" s="16"/>
      <c r="C40" s="16"/>
      <c r="D40" s="16"/>
      <c r="E40" s="16"/>
      <c r="F40" s="16"/>
      <c r="G40" s="16"/>
      <c r="H40" s="16"/>
      <c r="I40" s="16"/>
      <c r="J40" s="16"/>
      <c r="K40" s="16"/>
      <c r="L40" s="16"/>
      <c r="M40" s="16"/>
      <c r="N40" s="16"/>
      <c r="O40" s="16"/>
      <c r="P40" s="16"/>
      <c r="Q40" s="16"/>
      <c r="R40" s="16"/>
      <c r="S40" s="16"/>
    </row>
    <row r="41" spans="1:19" ht="15" hidden="1" customHeight="1" x14ac:dyDescent="0.5">
      <c r="A41" s="16"/>
      <c r="B41" s="16"/>
      <c r="C41" s="16"/>
      <c r="D41" s="16"/>
      <c r="E41" s="16"/>
      <c r="F41" s="16"/>
      <c r="G41" s="16"/>
      <c r="H41" s="16"/>
      <c r="I41" s="16"/>
      <c r="J41" s="16"/>
      <c r="K41" s="16"/>
      <c r="L41" s="16"/>
      <c r="M41" s="16"/>
      <c r="N41" s="16"/>
      <c r="O41" s="16"/>
      <c r="P41" s="16"/>
      <c r="Q41" s="16"/>
      <c r="R41" s="16"/>
      <c r="S41" s="16"/>
    </row>
    <row r="42" spans="1:19" ht="15" hidden="1" customHeight="1" x14ac:dyDescent="0.5">
      <c r="A42" s="16"/>
      <c r="B42" s="16"/>
      <c r="C42" s="16"/>
      <c r="D42" s="16"/>
      <c r="E42" s="16"/>
      <c r="F42" s="16"/>
      <c r="G42" s="16"/>
      <c r="H42" s="16"/>
      <c r="I42" s="16"/>
      <c r="J42" s="16"/>
      <c r="K42" s="16"/>
      <c r="L42" s="16"/>
      <c r="M42" s="16"/>
      <c r="N42" s="16"/>
      <c r="O42" s="16"/>
      <c r="P42" s="16"/>
      <c r="Q42" s="16"/>
      <c r="R42" s="16"/>
      <c r="S42" s="16"/>
    </row>
    <row r="43" spans="1:19" ht="15" hidden="1" customHeight="1" x14ac:dyDescent="0.5">
      <c r="A43" s="16"/>
      <c r="B43" s="16"/>
      <c r="C43" s="16"/>
      <c r="D43" s="16"/>
      <c r="E43" s="16"/>
      <c r="F43" s="16"/>
      <c r="G43" s="16"/>
      <c r="H43" s="16"/>
      <c r="I43" s="16"/>
      <c r="J43" s="16"/>
      <c r="K43" s="16"/>
      <c r="L43" s="16"/>
      <c r="M43" s="16"/>
      <c r="N43" s="16"/>
      <c r="O43" s="16"/>
      <c r="P43" s="16"/>
      <c r="Q43" s="16"/>
      <c r="R43" s="16"/>
      <c r="S43" s="16"/>
    </row>
    <row r="44" spans="1:19" ht="15" hidden="1" customHeight="1" x14ac:dyDescent="0.5">
      <c r="A44" s="16"/>
      <c r="B44" s="16"/>
      <c r="C44" s="16"/>
      <c r="D44" s="16"/>
      <c r="E44" s="16"/>
      <c r="F44" s="16"/>
      <c r="G44" s="16"/>
      <c r="H44" s="16"/>
      <c r="I44" s="16"/>
      <c r="J44" s="16"/>
      <c r="K44" s="16"/>
      <c r="L44" s="16"/>
      <c r="M44" s="16"/>
      <c r="N44" s="16"/>
      <c r="O44" s="16"/>
      <c r="P44" s="16"/>
      <c r="Q44" s="16"/>
      <c r="R44" s="16"/>
      <c r="S44" s="16"/>
    </row>
    <row r="45" spans="1:19" ht="15" hidden="1" customHeight="1" x14ac:dyDescent="0.5">
      <c r="A45" s="16"/>
      <c r="B45" s="16"/>
      <c r="C45" s="16"/>
      <c r="D45" s="16"/>
      <c r="E45" s="16"/>
      <c r="F45" s="16"/>
      <c r="G45" s="16"/>
      <c r="H45" s="16"/>
      <c r="I45" s="16"/>
      <c r="J45" s="16"/>
      <c r="K45" s="16"/>
      <c r="L45" s="16"/>
      <c r="M45" s="16"/>
      <c r="N45" s="16"/>
      <c r="O45" s="16"/>
      <c r="P45" s="16"/>
      <c r="Q45" s="16"/>
      <c r="R45" s="16"/>
      <c r="S45" s="16"/>
    </row>
    <row r="46" spans="1:19" ht="15" hidden="1" customHeight="1" x14ac:dyDescent="0.5">
      <c r="A46" s="16"/>
      <c r="B46" s="16"/>
      <c r="C46" s="16"/>
      <c r="D46" s="16"/>
      <c r="E46" s="16"/>
      <c r="F46" s="16"/>
      <c r="G46" s="16"/>
      <c r="H46" s="16"/>
      <c r="I46" s="16"/>
      <c r="J46" s="16"/>
      <c r="K46" s="16"/>
      <c r="L46" s="16"/>
      <c r="M46" s="16"/>
      <c r="N46" s="16"/>
      <c r="O46" s="16"/>
      <c r="P46" s="16"/>
      <c r="Q46" s="16"/>
      <c r="R46" s="16"/>
      <c r="S46" s="16"/>
    </row>
    <row r="47" spans="1:19" ht="15" hidden="1" customHeight="1" x14ac:dyDescent="0.5">
      <c r="A47" s="16"/>
      <c r="B47" s="16"/>
      <c r="C47" s="16"/>
      <c r="D47" s="16"/>
      <c r="E47" s="16"/>
      <c r="F47" s="16"/>
      <c r="G47" s="16"/>
      <c r="H47" s="16"/>
      <c r="I47" s="16"/>
      <c r="J47" s="16"/>
      <c r="K47" s="16"/>
      <c r="L47" s="16"/>
      <c r="M47" s="16"/>
      <c r="N47" s="16"/>
      <c r="O47" s="16"/>
      <c r="P47" s="16"/>
      <c r="Q47" s="16"/>
      <c r="R47" s="16"/>
      <c r="S47" s="16"/>
    </row>
    <row r="48" spans="1:19" ht="15" hidden="1" customHeight="1" x14ac:dyDescent="0.5">
      <c r="A48" s="16"/>
      <c r="B48" s="16"/>
      <c r="C48" s="16"/>
      <c r="D48" s="16"/>
      <c r="E48" s="16"/>
      <c r="F48" s="16"/>
      <c r="G48" s="16"/>
      <c r="H48" s="16"/>
      <c r="I48" s="16"/>
      <c r="J48" s="16"/>
      <c r="K48" s="16"/>
      <c r="L48" s="16"/>
      <c r="M48" s="16"/>
      <c r="N48" s="16"/>
      <c r="O48" s="16"/>
      <c r="P48" s="16"/>
      <c r="Q48" s="16"/>
      <c r="R48" s="16"/>
      <c r="S48" s="16"/>
    </row>
    <row r="49" spans="1:21" ht="15" hidden="1" customHeight="1" x14ac:dyDescent="0.5">
      <c r="A49" s="16"/>
      <c r="B49" s="16"/>
      <c r="C49" s="16"/>
      <c r="D49" s="16"/>
      <c r="E49" s="16"/>
      <c r="F49" s="16"/>
      <c r="G49" s="16"/>
      <c r="H49" s="16"/>
      <c r="I49" s="16"/>
      <c r="J49" s="16"/>
      <c r="K49" s="16"/>
      <c r="L49" s="16"/>
      <c r="M49" s="16"/>
      <c r="N49" s="16"/>
      <c r="O49" s="16"/>
      <c r="P49" s="16"/>
      <c r="Q49" s="16"/>
      <c r="R49" s="16"/>
      <c r="S49" s="16"/>
    </row>
    <row r="50" spans="1:21" ht="15" hidden="1" customHeight="1" x14ac:dyDescent="0.5">
      <c r="A50" s="16"/>
      <c r="B50" s="16"/>
      <c r="C50" s="16"/>
      <c r="D50" s="16"/>
      <c r="E50" s="16"/>
      <c r="F50" s="16"/>
      <c r="G50" s="16"/>
      <c r="H50" s="16"/>
      <c r="I50" s="16"/>
      <c r="J50" s="16"/>
      <c r="K50" s="16"/>
      <c r="L50" s="16"/>
      <c r="M50" s="16"/>
      <c r="N50" s="16"/>
      <c r="O50" s="16"/>
      <c r="P50" s="16"/>
      <c r="Q50" s="16"/>
      <c r="R50" s="16"/>
      <c r="S50" s="16"/>
    </row>
    <row r="51" spans="1:21" ht="15" hidden="1" customHeight="1" x14ac:dyDescent="0.5">
      <c r="A51" s="16"/>
      <c r="B51" s="16"/>
      <c r="C51" s="16"/>
      <c r="D51" s="16"/>
      <c r="E51" s="16"/>
      <c r="F51" s="16"/>
      <c r="G51" s="16"/>
      <c r="H51" s="16"/>
      <c r="I51" s="16"/>
      <c r="J51" s="16"/>
      <c r="K51" s="16"/>
      <c r="L51" s="16"/>
      <c r="M51" s="16"/>
      <c r="N51" s="16"/>
      <c r="O51" s="16"/>
      <c r="P51" s="16"/>
      <c r="Q51" s="16"/>
      <c r="R51" s="16"/>
      <c r="S51" s="16"/>
      <c r="T51" s="16"/>
      <c r="U51" s="16"/>
    </row>
  </sheetData>
  <mergeCells count="8">
    <mergeCell ref="A1:F1"/>
    <mergeCell ref="A17:F17"/>
    <mergeCell ref="A10:F10"/>
    <mergeCell ref="A3:F3"/>
    <mergeCell ref="A16:F16"/>
    <mergeCell ref="A13:F13"/>
    <mergeCell ref="A9:F9"/>
    <mergeCell ref="A6:XFD6"/>
  </mergeCells>
  <conditionalFormatting sqref="A16:A17">
    <cfRule type="cellIs" dxfId="51" priority="1" operator="equal">
      <formula>0</formula>
    </cfRule>
  </conditionalFormatting>
  <hyperlinks>
    <hyperlink ref="A16" location="'Table of Contents'!A1" display="Return to TOC" xr:uid="{C725EDF7-0E02-49D6-BDEC-8412C9A1C3F7}"/>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34047-C74A-4910-A896-F3F058F92152}">
  <sheetPr codeName="Sheet13"/>
  <dimension ref="A1:C49"/>
  <sheetViews>
    <sheetView showRuler="0" workbookViewId="0">
      <selection sqref="A1:B1"/>
    </sheetView>
  </sheetViews>
  <sheetFormatPr defaultColWidth="0" defaultRowHeight="15" zeroHeight="1" x14ac:dyDescent="0.5"/>
  <cols>
    <col min="1" max="1" width="45.71875" style="4" customWidth="1"/>
    <col min="2" max="2" width="18" style="4" bestFit="1" customWidth="1"/>
    <col min="3" max="3" width="0" style="4" hidden="1" customWidth="1"/>
    <col min="4" max="16384" width="12.83203125" style="4" hidden="1"/>
  </cols>
  <sheetData>
    <row r="1" spans="1:3" s="52" customFormat="1" ht="15" customHeight="1" x14ac:dyDescent="0.6">
      <c r="A1" s="276" t="s">
        <v>530</v>
      </c>
      <c r="B1" s="276"/>
    </row>
    <row r="2" spans="1:3" s="227" customFormat="1" ht="22.5" customHeight="1" x14ac:dyDescent="0.5">
      <c r="A2" s="227" t="s">
        <v>328</v>
      </c>
      <c r="B2" s="239" t="s">
        <v>31</v>
      </c>
      <c r="C2" s="226"/>
    </row>
    <row r="3" spans="1:3" ht="15" customHeight="1" x14ac:dyDescent="0.5">
      <c r="A3" s="275" t="s">
        <v>363</v>
      </c>
      <c r="B3" s="275"/>
      <c r="C3" s="62"/>
    </row>
    <row r="4" spans="1:3" ht="15" customHeight="1" x14ac:dyDescent="0.5">
      <c r="A4" s="67" t="s">
        <v>362</v>
      </c>
      <c r="B4" s="83">
        <v>3942733</v>
      </c>
      <c r="C4" s="62"/>
    </row>
    <row r="5" spans="1:3" ht="15" customHeight="1" thickBot="1" x14ac:dyDescent="0.55000000000000004">
      <c r="A5" s="67" t="s">
        <v>361</v>
      </c>
      <c r="B5" s="68">
        <v>3942733</v>
      </c>
      <c r="C5" s="62"/>
    </row>
    <row r="6" spans="1:3" s="200" customFormat="1" ht="15" customHeight="1" thickTop="1" x14ac:dyDescent="0.5">
      <c r="A6" s="260" t="s">
        <v>510</v>
      </c>
      <c r="B6" s="260"/>
    </row>
    <row r="7" spans="1:3" ht="15" customHeight="1" x14ac:dyDescent="0.5">
      <c r="A7" s="261" t="s">
        <v>511</v>
      </c>
      <c r="B7" s="261"/>
    </row>
    <row r="8" spans="1:3" ht="15" hidden="1" customHeight="1" x14ac:dyDescent="0.5"/>
    <row r="9" spans="1:3" ht="15" hidden="1" customHeight="1" x14ac:dyDescent="0.5"/>
    <row r="10" spans="1:3" ht="15" hidden="1" customHeight="1" x14ac:dyDescent="0.5"/>
    <row r="11" spans="1:3" ht="15" hidden="1" customHeight="1" x14ac:dyDescent="0.5"/>
    <row r="12" spans="1:3" ht="15" hidden="1" customHeight="1" x14ac:dyDescent="0.5"/>
    <row r="13" spans="1:3" ht="15" hidden="1" customHeight="1" x14ac:dyDescent="0.5"/>
    <row r="14" spans="1:3" ht="15" hidden="1" customHeight="1" x14ac:dyDescent="0.5"/>
    <row r="15" spans="1:3" ht="15" hidden="1" customHeight="1" x14ac:dyDescent="0.5"/>
    <row r="16" spans="1:3" ht="15" hidden="1" customHeight="1" x14ac:dyDescent="0.5"/>
    <row r="17" ht="15" hidden="1" customHeight="1" x14ac:dyDescent="0.5"/>
    <row r="18" ht="15" hidden="1" customHeight="1" x14ac:dyDescent="0.5"/>
    <row r="19" ht="15" hidden="1" customHeight="1" x14ac:dyDescent="0.5"/>
    <row r="20" ht="15" hidden="1" customHeight="1" x14ac:dyDescent="0.5"/>
    <row r="21" ht="15" hidden="1" customHeight="1" x14ac:dyDescent="0.5"/>
    <row r="22" ht="15" hidden="1" customHeight="1" x14ac:dyDescent="0.5"/>
    <row r="23" ht="15" hidden="1" customHeight="1" x14ac:dyDescent="0.5"/>
    <row r="24" ht="15" hidden="1" customHeight="1" x14ac:dyDescent="0.5"/>
    <row r="25" ht="15" hidden="1" customHeight="1" x14ac:dyDescent="0.5"/>
    <row r="26" ht="15" hidden="1" customHeight="1" x14ac:dyDescent="0.5"/>
    <row r="27" ht="15" hidden="1" customHeight="1" x14ac:dyDescent="0.5"/>
    <row r="28" ht="15" hidden="1" customHeight="1" x14ac:dyDescent="0.5"/>
    <row r="29" ht="15" hidden="1" customHeight="1" x14ac:dyDescent="0.5"/>
    <row r="30" ht="15" hidden="1" customHeight="1" x14ac:dyDescent="0.5"/>
    <row r="31" ht="15" hidden="1" customHeight="1" x14ac:dyDescent="0.5"/>
    <row r="32"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sheetData>
  <mergeCells count="4">
    <mergeCell ref="A1:B1"/>
    <mergeCell ref="A3:B3"/>
    <mergeCell ref="A6:B6"/>
    <mergeCell ref="A7:B7"/>
  </mergeCells>
  <conditionalFormatting sqref="A6:A7">
    <cfRule type="cellIs" dxfId="50" priority="1" operator="equal">
      <formula>0</formula>
    </cfRule>
  </conditionalFormatting>
  <hyperlinks>
    <hyperlink ref="A6" location="'Table of Contents'!A1" display="Return to TOC" xr:uid="{A82C1436-580E-4094-9E54-30F17753E6B7}"/>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1E0EF-0EB9-45E8-83A0-C15F2AFCD14F}">
  <sheetPr codeName="Sheet14"/>
  <dimension ref="A1:F46"/>
  <sheetViews>
    <sheetView showRuler="0" workbookViewId="0">
      <selection sqref="A1:E1"/>
    </sheetView>
  </sheetViews>
  <sheetFormatPr defaultColWidth="0" defaultRowHeight="15" zeroHeight="1" x14ac:dyDescent="0.5"/>
  <cols>
    <col min="1" max="1" width="13.0546875" style="4" bestFit="1" customWidth="1"/>
    <col min="2" max="2" width="12.83203125" style="4" customWidth="1"/>
    <col min="3" max="4" width="16.77734375" style="4" bestFit="1" customWidth="1"/>
    <col min="5" max="5" width="12.83203125" style="4" customWidth="1"/>
    <col min="6" max="6" width="0" style="4" hidden="1" customWidth="1"/>
    <col min="7" max="16384" width="12.83203125" style="4" hidden="1"/>
  </cols>
  <sheetData>
    <row r="1" spans="1:6" s="52" customFormat="1" ht="17.7" x14ac:dyDescent="0.6">
      <c r="A1" s="276" t="s">
        <v>531</v>
      </c>
      <c r="B1" s="276"/>
      <c r="C1" s="276"/>
      <c r="D1" s="276"/>
      <c r="E1" s="276"/>
    </row>
    <row r="2" spans="1:6" s="227" customFormat="1" ht="15" customHeight="1" x14ac:dyDescent="0.5">
      <c r="A2" s="240" t="s">
        <v>365</v>
      </c>
      <c r="B2" s="240" t="s">
        <v>366</v>
      </c>
      <c r="C2" s="240" t="s">
        <v>367</v>
      </c>
      <c r="D2" s="240" t="s">
        <v>368</v>
      </c>
      <c r="E2" s="240" t="s">
        <v>369</v>
      </c>
      <c r="F2" s="226"/>
    </row>
    <row r="3" spans="1:6" ht="15" customHeight="1" x14ac:dyDescent="0.5">
      <c r="A3" s="93">
        <f>'[2]Master Dates'!B5</f>
        <v>2025</v>
      </c>
      <c r="B3" s="94" t="s">
        <v>364</v>
      </c>
      <c r="C3" s="95">
        <v>26900035.510000002</v>
      </c>
      <c r="D3" s="95">
        <v>26900035.510000002</v>
      </c>
      <c r="E3" s="94" t="s">
        <v>364</v>
      </c>
      <c r="F3" s="62"/>
    </row>
    <row r="4" spans="1:6" ht="15" customHeight="1" x14ac:dyDescent="0.5">
      <c r="A4" s="93">
        <f>'[2]Master Dates'!C5</f>
        <v>2024</v>
      </c>
      <c r="B4" s="94" t="s">
        <v>364</v>
      </c>
      <c r="C4" s="95">
        <v>29197382.719999999</v>
      </c>
      <c r="D4" s="95">
        <v>29197382.719999999</v>
      </c>
      <c r="E4" s="94" t="s">
        <v>364</v>
      </c>
      <c r="F4" s="62"/>
    </row>
    <row r="5" spans="1:6" ht="15" customHeight="1" x14ac:dyDescent="0.5">
      <c r="A5" s="93">
        <f>'[2]Master Dates'!D5</f>
        <v>2023</v>
      </c>
      <c r="B5" s="94" t="s">
        <v>364</v>
      </c>
      <c r="C5" s="95">
        <v>16273217.869999999</v>
      </c>
      <c r="D5" s="95">
        <v>16273217.869999999</v>
      </c>
      <c r="E5" s="94" t="s">
        <v>364</v>
      </c>
      <c r="F5" s="62"/>
    </row>
    <row r="6" spans="1:6" s="200" customFormat="1" ht="15" customHeight="1" x14ac:dyDescent="0.5">
      <c r="A6" s="293" t="s">
        <v>510</v>
      </c>
      <c r="B6" s="293"/>
      <c r="C6" s="293"/>
      <c r="D6" s="293"/>
      <c r="E6" s="293"/>
    </row>
    <row r="7" spans="1:6" ht="15" customHeight="1" x14ac:dyDescent="0.5">
      <c r="A7" s="261" t="s">
        <v>511</v>
      </c>
      <c r="B7" s="261"/>
      <c r="C7" s="261"/>
      <c r="D7" s="261"/>
      <c r="E7" s="261"/>
    </row>
    <row r="8" spans="1:6" ht="15" hidden="1" customHeight="1" x14ac:dyDescent="0.5"/>
    <row r="9" spans="1:6" ht="15" hidden="1" customHeight="1" x14ac:dyDescent="0.5"/>
    <row r="10" spans="1:6" ht="15" hidden="1" customHeight="1" x14ac:dyDescent="0.5"/>
    <row r="11" spans="1:6" ht="15" hidden="1" customHeight="1" x14ac:dyDescent="0.5"/>
    <row r="12" spans="1:6" ht="15" hidden="1" customHeight="1" x14ac:dyDescent="0.5"/>
    <row r="13" spans="1:6" ht="15" hidden="1" customHeight="1" x14ac:dyDescent="0.5"/>
    <row r="14" spans="1:6" ht="15" hidden="1" customHeight="1" x14ac:dyDescent="0.5"/>
    <row r="15" spans="1:6" ht="15" hidden="1" customHeight="1" x14ac:dyDescent="0.5"/>
    <row r="16" spans="1:6" ht="15" hidden="1" customHeight="1" x14ac:dyDescent="0.5"/>
    <row r="17" ht="15" hidden="1" customHeight="1" x14ac:dyDescent="0.5"/>
    <row r="18" ht="15" hidden="1" customHeight="1" x14ac:dyDescent="0.5"/>
    <row r="19" ht="15" hidden="1" customHeight="1" x14ac:dyDescent="0.5"/>
    <row r="20" ht="15" hidden="1" customHeight="1" x14ac:dyDescent="0.5"/>
    <row r="21" ht="15" hidden="1" customHeight="1" x14ac:dyDescent="0.5"/>
    <row r="22" ht="15" hidden="1" customHeight="1" x14ac:dyDescent="0.5"/>
    <row r="23" ht="15" hidden="1" customHeight="1" x14ac:dyDescent="0.5"/>
    <row r="24" ht="15" hidden="1" customHeight="1" x14ac:dyDescent="0.5"/>
    <row r="25" ht="15" hidden="1" customHeight="1" x14ac:dyDescent="0.5"/>
    <row r="26" ht="15" hidden="1" customHeight="1" x14ac:dyDescent="0.5"/>
    <row r="27" ht="15" hidden="1" customHeight="1" x14ac:dyDescent="0.5"/>
    <row r="28" ht="15" hidden="1" customHeight="1" x14ac:dyDescent="0.5"/>
    <row r="29" ht="15" hidden="1" customHeight="1" x14ac:dyDescent="0.5"/>
    <row r="30" ht="15" hidden="1" customHeight="1" x14ac:dyDescent="0.5"/>
    <row r="31" ht="15" hidden="1" customHeight="1" x14ac:dyDescent="0.5"/>
    <row r="32"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sheetData>
  <mergeCells count="3">
    <mergeCell ref="A1:E1"/>
    <mergeCell ref="A6:E6"/>
    <mergeCell ref="A7:E7"/>
  </mergeCells>
  <conditionalFormatting sqref="A6:A7">
    <cfRule type="cellIs" dxfId="49" priority="1" operator="equal">
      <formula>0</formula>
    </cfRule>
  </conditionalFormatting>
  <hyperlinks>
    <hyperlink ref="A6" location="'Table of Contents'!A1" display="Return to TOC" xr:uid="{7A8B7145-6522-4B6E-AEF8-9E97520C7149}"/>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FC119-C451-4C4C-8DA1-600448DE8FCD}">
  <sheetPr codeName="Sheet15"/>
  <dimension ref="A1:D46"/>
  <sheetViews>
    <sheetView showRuler="0" zoomScale="107" zoomScaleNormal="107" workbookViewId="0">
      <selection sqref="A1:B1"/>
    </sheetView>
  </sheetViews>
  <sheetFormatPr defaultColWidth="0" defaultRowHeight="15" zeroHeight="1" x14ac:dyDescent="0.5"/>
  <cols>
    <col min="1" max="1" width="38.44140625" style="4" customWidth="1"/>
    <col min="2" max="2" width="24" style="4" customWidth="1"/>
    <col min="3" max="4" width="0" style="4" hidden="1" customWidth="1"/>
    <col min="5" max="16384" width="12.83203125" style="4" hidden="1"/>
  </cols>
  <sheetData>
    <row r="1" spans="1:4" s="52" customFormat="1" ht="17.7" x14ac:dyDescent="0.6">
      <c r="A1" s="294" t="s">
        <v>534</v>
      </c>
      <c r="B1" s="294"/>
    </row>
    <row r="2" spans="1:4" s="227" customFormat="1" ht="26.65" customHeight="1" x14ac:dyDescent="0.5">
      <c r="A2" s="241" t="s">
        <v>385</v>
      </c>
      <c r="B2" s="242" t="s">
        <v>384</v>
      </c>
      <c r="C2" s="243"/>
    </row>
    <row r="3" spans="1:4" ht="15" customHeight="1" x14ac:dyDescent="0.5">
      <c r="A3" s="96" t="s">
        <v>383</v>
      </c>
      <c r="B3" s="97">
        <v>3237050483.79</v>
      </c>
      <c r="C3" s="67"/>
    </row>
    <row r="4" spans="1:4" ht="15" customHeight="1" x14ac:dyDescent="0.5">
      <c r="A4" s="96" t="s">
        <v>382</v>
      </c>
      <c r="B4" s="98">
        <v>272054446.52999997</v>
      </c>
      <c r="C4" s="67"/>
    </row>
    <row r="5" spans="1:4" ht="15" customHeight="1" x14ac:dyDescent="0.5">
      <c r="A5" s="96" t="s">
        <v>381</v>
      </c>
      <c r="B5" s="98">
        <v>8882684.6500000004</v>
      </c>
      <c r="C5" s="67"/>
    </row>
    <row r="6" spans="1:4" ht="15" customHeight="1" x14ac:dyDescent="0.5">
      <c r="A6" s="96" t="s">
        <v>380</v>
      </c>
      <c r="B6" s="98">
        <v>1026205472.6</v>
      </c>
      <c r="C6" s="67"/>
    </row>
    <row r="7" spans="1:4" ht="15" customHeight="1" x14ac:dyDescent="0.5">
      <c r="A7" s="96" t="s">
        <v>379</v>
      </c>
      <c r="B7" s="99">
        <v>0</v>
      </c>
      <c r="C7" s="67"/>
    </row>
    <row r="8" spans="1:4" ht="15" customHeight="1" x14ac:dyDescent="0.5">
      <c r="A8" s="96" t="s">
        <v>378</v>
      </c>
      <c r="B8" s="98">
        <v>597009711.10000002</v>
      </c>
      <c r="C8" s="67"/>
    </row>
    <row r="9" spans="1:4" ht="15" customHeight="1" x14ac:dyDescent="0.5">
      <c r="A9" s="96" t="s">
        <v>377</v>
      </c>
      <c r="B9" s="98">
        <v>22597669.059999999</v>
      </c>
      <c r="C9" s="67"/>
    </row>
    <row r="10" spans="1:4" ht="15" customHeight="1" x14ac:dyDescent="0.5">
      <c r="A10" s="96" t="s">
        <v>86</v>
      </c>
      <c r="B10" s="100">
        <v>343525257.08999997</v>
      </c>
      <c r="C10" s="67"/>
      <c r="D10" s="16"/>
    </row>
    <row r="11" spans="1:4" ht="14.4" customHeight="1" thickBot="1" x14ac:dyDescent="0.55000000000000004">
      <c r="A11" s="96" t="s">
        <v>376</v>
      </c>
      <c r="B11" s="101">
        <f>SUM(B3:B10)</f>
        <v>5507325724.8200006</v>
      </c>
      <c r="C11" s="67"/>
    </row>
    <row r="12" spans="1:4" s="238" customFormat="1" ht="15" customHeight="1" thickTop="1" x14ac:dyDescent="0.5">
      <c r="A12" s="244" t="s">
        <v>375</v>
      </c>
      <c r="B12" s="245"/>
      <c r="C12" s="246"/>
    </row>
    <row r="13" spans="1:4" ht="15" customHeight="1" x14ac:dyDescent="0.5">
      <c r="A13" s="96" t="s">
        <v>374</v>
      </c>
      <c r="B13" s="97">
        <f>B11</f>
        <v>5507325724.8200006</v>
      </c>
      <c r="C13" s="67"/>
    </row>
    <row r="14" spans="1:4" ht="15" customHeight="1" x14ac:dyDescent="0.5">
      <c r="A14" s="96" t="s">
        <v>373</v>
      </c>
      <c r="B14" s="102">
        <v>0</v>
      </c>
      <c r="C14" s="67"/>
    </row>
    <row r="15" spans="1:4" ht="15" customHeight="1" thickBot="1" x14ac:dyDescent="0.55000000000000004">
      <c r="A15" s="96" t="s">
        <v>372</v>
      </c>
      <c r="B15" s="101">
        <f>B13+B14</f>
        <v>5507325724.8200006</v>
      </c>
      <c r="C15" s="67"/>
    </row>
    <row r="16" spans="1:4" ht="15" customHeight="1" thickTop="1" x14ac:dyDescent="0.5">
      <c r="A16" s="96" t="s">
        <v>371</v>
      </c>
      <c r="B16" s="103">
        <v>-356089777.72000003</v>
      </c>
      <c r="C16" s="67"/>
    </row>
    <row r="17" spans="1:3" ht="16.8" customHeight="1" thickBot="1" x14ac:dyDescent="0.55000000000000004">
      <c r="A17" s="96" t="s">
        <v>370</v>
      </c>
      <c r="B17" s="101">
        <f>B15+B16</f>
        <v>5151235947.1000004</v>
      </c>
      <c r="C17" s="67"/>
    </row>
    <row r="18" spans="1:3" s="200" customFormat="1" ht="15" customHeight="1" thickTop="1" x14ac:dyDescent="0.5">
      <c r="A18" s="295" t="s">
        <v>510</v>
      </c>
      <c r="B18" s="295"/>
    </row>
    <row r="19" spans="1:3" ht="15" customHeight="1" x14ac:dyDescent="0.5">
      <c r="A19" s="261" t="s">
        <v>511</v>
      </c>
      <c r="B19" s="261"/>
    </row>
    <row r="20" spans="1:3" ht="15" hidden="1" customHeight="1" x14ac:dyDescent="0.5"/>
    <row r="21" spans="1:3" ht="15" hidden="1" customHeight="1" x14ac:dyDescent="0.5"/>
    <row r="22" spans="1:3" ht="15" hidden="1" customHeight="1" x14ac:dyDescent="0.5">
      <c r="B22" s="16"/>
    </row>
    <row r="23" spans="1:3" ht="15" hidden="1" customHeight="1" x14ac:dyDescent="0.5"/>
    <row r="24" spans="1:3" ht="15" hidden="1" customHeight="1" x14ac:dyDescent="0.5"/>
    <row r="25" spans="1:3" ht="15" hidden="1" customHeight="1" x14ac:dyDescent="0.5"/>
    <row r="26" spans="1:3" ht="15" hidden="1" customHeight="1" x14ac:dyDescent="0.5"/>
    <row r="27" spans="1:3" ht="15" hidden="1" customHeight="1" x14ac:dyDescent="0.5"/>
    <row r="28" spans="1:3" ht="15" hidden="1" customHeight="1" x14ac:dyDescent="0.5"/>
    <row r="29" spans="1:3" ht="15" hidden="1" customHeight="1" x14ac:dyDescent="0.5"/>
    <row r="30" spans="1:3" ht="15" hidden="1" customHeight="1" x14ac:dyDescent="0.5"/>
    <row r="31" spans="1:3" ht="15" hidden="1" customHeight="1" x14ac:dyDescent="0.5"/>
    <row r="32" spans="1:3"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sheetData>
  <mergeCells count="3">
    <mergeCell ref="A1:B1"/>
    <mergeCell ref="A18:B18"/>
    <mergeCell ref="A19:B19"/>
  </mergeCells>
  <conditionalFormatting sqref="A18:A19">
    <cfRule type="cellIs" dxfId="48" priority="1" operator="equal">
      <formula>0</formula>
    </cfRule>
  </conditionalFormatting>
  <hyperlinks>
    <hyperlink ref="A18" location="'Table of Contents'!A1" display="Return to TOC" xr:uid="{67088D8F-E659-4EA9-9F2D-A87E45839C5E}"/>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9C6CA-251E-45D2-B5F4-417479D28D19}">
  <sheetPr codeName="Sheet16"/>
  <dimension ref="A1:F53"/>
  <sheetViews>
    <sheetView showRuler="0" zoomScale="105" zoomScaleNormal="105" workbookViewId="0">
      <selection sqref="A1:E1"/>
    </sheetView>
  </sheetViews>
  <sheetFormatPr defaultColWidth="0" defaultRowHeight="15" zeroHeight="1" x14ac:dyDescent="0.5"/>
  <cols>
    <col min="1" max="1" width="7" style="4" bestFit="1" customWidth="1"/>
    <col min="2" max="2" width="11.44140625" style="4" bestFit="1" customWidth="1"/>
    <col min="3" max="3" width="13.5546875" style="4" customWidth="1"/>
    <col min="4" max="4" width="43.33203125" style="4" customWidth="1"/>
    <col min="5" max="5" width="96.1640625" style="4" customWidth="1"/>
    <col min="6" max="6" width="0" style="4" hidden="1" customWidth="1"/>
    <col min="7" max="16384" width="12.83203125" style="4" hidden="1"/>
  </cols>
  <sheetData>
    <row r="1" spans="1:6" s="52" customFormat="1" ht="17.7" x14ac:dyDescent="0.6">
      <c r="A1" s="276" t="s">
        <v>536</v>
      </c>
      <c r="B1" s="276"/>
      <c r="C1" s="276"/>
      <c r="D1" s="276"/>
      <c r="E1" s="276"/>
    </row>
    <row r="2" spans="1:6" s="227" customFormat="1" ht="18.3" customHeight="1" x14ac:dyDescent="0.5">
      <c r="A2" s="225" t="s">
        <v>386</v>
      </c>
      <c r="B2" s="225" t="s">
        <v>328</v>
      </c>
      <c r="C2" s="225" t="s">
        <v>387</v>
      </c>
      <c r="D2" s="225" t="s">
        <v>388</v>
      </c>
      <c r="E2" s="225" t="s">
        <v>389</v>
      </c>
      <c r="F2" s="226"/>
    </row>
    <row r="3" spans="1:6" ht="45" x14ac:dyDescent="0.5">
      <c r="A3" s="104" t="s">
        <v>390</v>
      </c>
      <c r="B3" s="104" t="s">
        <v>390</v>
      </c>
      <c r="C3" s="76" t="s">
        <v>90</v>
      </c>
      <c r="D3" s="76" t="s">
        <v>391</v>
      </c>
      <c r="E3" s="105" t="s">
        <v>392</v>
      </c>
      <c r="F3" s="62"/>
    </row>
    <row r="4" spans="1:6" ht="60" x14ac:dyDescent="0.5">
      <c r="A4" s="78" t="s">
        <v>312</v>
      </c>
      <c r="B4" s="74" t="s">
        <v>393</v>
      </c>
      <c r="C4" s="74" t="s">
        <v>89</v>
      </c>
      <c r="D4" s="74" t="s">
        <v>394</v>
      </c>
      <c r="E4" s="106" t="s">
        <v>395</v>
      </c>
      <c r="F4" s="62"/>
    </row>
    <row r="5" spans="1:6" ht="45" x14ac:dyDescent="0.5">
      <c r="A5" s="78" t="s">
        <v>396</v>
      </c>
      <c r="B5" s="78" t="s">
        <v>396</v>
      </c>
      <c r="C5" s="74" t="s">
        <v>89</v>
      </c>
      <c r="D5" s="74" t="s">
        <v>397</v>
      </c>
      <c r="E5" s="106" t="s">
        <v>398</v>
      </c>
      <c r="F5" s="62"/>
    </row>
    <row r="6" spans="1:6" ht="45" x14ac:dyDescent="0.5">
      <c r="A6" s="78" t="s">
        <v>399</v>
      </c>
      <c r="B6" s="78" t="s">
        <v>399</v>
      </c>
      <c r="C6" s="74" t="s">
        <v>89</v>
      </c>
      <c r="D6" s="74" t="s">
        <v>400</v>
      </c>
      <c r="E6" s="106" t="s">
        <v>401</v>
      </c>
      <c r="F6" s="62"/>
    </row>
    <row r="7" spans="1:6" ht="30" x14ac:dyDescent="0.5">
      <c r="A7" s="78" t="s">
        <v>402</v>
      </c>
      <c r="B7" s="107">
        <v>8020</v>
      </c>
      <c r="C7" s="74" t="s">
        <v>90</v>
      </c>
      <c r="D7" s="74" t="s">
        <v>403</v>
      </c>
      <c r="E7" s="106" t="s">
        <v>404</v>
      </c>
      <c r="F7" s="62"/>
    </row>
    <row r="8" spans="1:6" ht="45" x14ac:dyDescent="0.5">
      <c r="A8" s="78" t="s">
        <v>405</v>
      </c>
      <c r="B8" s="107">
        <v>8380</v>
      </c>
      <c r="C8" s="74" t="s">
        <v>90</v>
      </c>
      <c r="D8" s="74" t="s">
        <v>406</v>
      </c>
      <c r="E8" s="106" t="s">
        <v>407</v>
      </c>
      <c r="F8" s="62"/>
    </row>
    <row r="9" spans="1:6" ht="45" x14ac:dyDescent="0.5">
      <c r="A9" s="78" t="s">
        <v>408</v>
      </c>
      <c r="B9" s="78" t="s">
        <v>408</v>
      </c>
      <c r="C9" s="74" t="s">
        <v>90</v>
      </c>
      <c r="D9" s="74" t="s">
        <v>409</v>
      </c>
      <c r="E9" s="106" t="s">
        <v>410</v>
      </c>
      <c r="F9" s="62"/>
    </row>
    <row r="10" spans="1:6" ht="45" x14ac:dyDescent="0.5">
      <c r="A10" s="78" t="s">
        <v>411</v>
      </c>
      <c r="B10" s="107">
        <v>2903</v>
      </c>
      <c r="C10" s="74" t="s">
        <v>89</v>
      </c>
      <c r="D10" s="74" t="s">
        <v>412</v>
      </c>
      <c r="E10" s="106" t="s">
        <v>413</v>
      </c>
      <c r="F10" s="62"/>
    </row>
    <row r="11" spans="1:6" ht="45" x14ac:dyDescent="0.5">
      <c r="A11" s="107" t="s">
        <v>414</v>
      </c>
      <c r="B11" s="107">
        <v>5040</v>
      </c>
      <c r="C11" s="74" t="s">
        <v>89</v>
      </c>
      <c r="D11" s="74" t="s">
        <v>415</v>
      </c>
      <c r="E11" s="106" t="s">
        <v>416</v>
      </c>
      <c r="F11" s="62"/>
    </row>
    <row r="12" spans="1:6" ht="45" x14ac:dyDescent="0.5">
      <c r="A12" s="108">
        <v>5189</v>
      </c>
      <c r="B12" s="64" t="s">
        <v>417</v>
      </c>
      <c r="C12" s="64" t="s">
        <v>90</v>
      </c>
      <c r="D12" s="64" t="s">
        <v>418</v>
      </c>
      <c r="E12" s="85" t="s">
        <v>419</v>
      </c>
      <c r="F12" s="62"/>
    </row>
    <row r="13" spans="1:6" s="200" customFormat="1" ht="15" customHeight="1" x14ac:dyDescent="0.5">
      <c r="A13" s="293" t="s">
        <v>510</v>
      </c>
      <c r="B13" s="293"/>
      <c r="C13" s="293"/>
      <c r="D13" s="293"/>
      <c r="E13" s="293"/>
    </row>
    <row r="14" spans="1:6" ht="15" customHeight="1" x14ac:dyDescent="0.5">
      <c r="A14" s="261" t="s">
        <v>511</v>
      </c>
      <c r="B14" s="261"/>
      <c r="C14" s="261"/>
      <c r="D14" s="261"/>
      <c r="E14" s="261"/>
    </row>
    <row r="15" spans="1:6" ht="15" hidden="1" customHeight="1" x14ac:dyDescent="0.5"/>
    <row r="16" spans="1:6" ht="15" hidden="1" customHeight="1" x14ac:dyDescent="0.5"/>
    <row r="17" ht="15" hidden="1" customHeight="1" x14ac:dyDescent="0.5"/>
    <row r="18" ht="15" hidden="1" customHeight="1" x14ac:dyDescent="0.5"/>
    <row r="19" ht="15" hidden="1" customHeight="1" x14ac:dyDescent="0.5"/>
    <row r="20" ht="15" hidden="1" customHeight="1" x14ac:dyDescent="0.5"/>
    <row r="21" ht="15" hidden="1" customHeight="1" x14ac:dyDescent="0.5"/>
    <row r="22" ht="15" hidden="1" customHeight="1" x14ac:dyDescent="0.5"/>
    <row r="23" ht="15" hidden="1" customHeight="1" x14ac:dyDescent="0.5"/>
    <row r="24" ht="15" hidden="1" customHeight="1" x14ac:dyDescent="0.5"/>
    <row r="25" ht="15" hidden="1" customHeight="1" x14ac:dyDescent="0.5"/>
    <row r="26" ht="15" hidden="1" customHeight="1" x14ac:dyDescent="0.5"/>
    <row r="27" ht="15" hidden="1" customHeight="1" x14ac:dyDescent="0.5"/>
    <row r="28" ht="15" hidden="1" customHeight="1" x14ac:dyDescent="0.5"/>
    <row r="29" ht="15" hidden="1" customHeight="1" x14ac:dyDescent="0.5"/>
    <row r="30" ht="15" hidden="1" customHeight="1" x14ac:dyDescent="0.5"/>
    <row r="31" ht="15" hidden="1" customHeight="1" x14ac:dyDescent="0.5"/>
    <row r="32"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row r="51" ht="15" hidden="1" customHeight="1" x14ac:dyDescent="0.5"/>
    <row r="52" ht="15" hidden="1" customHeight="1" x14ac:dyDescent="0.5"/>
    <row r="53" ht="15" hidden="1" customHeight="1" x14ac:dyDescent="0.5"/>
  </sheetData>
  <mergeCells count="3">
    <mergeCell ref="A1:E1"/>
    <mergeCell ref="A13:E13"/>
    <mergeCell ref="A14:E14"/>
  </mergeCells>
  <conditionalFormatting sqref="A13:A14">
    <cfRule type="cellIs" dxfId="47" priority="1" operator="equal">
      <formula>0</formula>
    </cfRule>
  </conditionalFormatting>
  <hyperlinks>
    <hyperlink ref="A13" location="'Table of Contents'!A1" display="Return to TOC" xr:uid="{E2019B4B-7188-49C8-8CC5-1DA1FAAB9A30}"/>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7">
    <tabColor rgb="FFFF0000"/>
  </sheetPr>
  <dimension ref="A1:W47"/>
  <sheetViews>
    <sheetView showRuler="0" zoomScale="99" zoomScaleNormal="99" workbookViewId="0">
      <selection sqref="A1:XFD1"/>
    </sheetView>
  </sheetViews>
  <sheetFormatPr defaultColWidth="0" defaultRowHeight="15" zeroHeight="1" x14ac:dyDescent="0.5"/>
  <cols>
    <col min="1" max="1" width="76.83203125" style="2" bestFit="1" customWidth="1"/>
    <col min="2" max="2" width="24.44140625" style="2" bestFit="1" customWidth="1"/>
    <col min="3" max="7" width="25.27734375" style="2" bestFit="1" customWidth="1"/>
    <col min="8" max="8" width="24.44140625" style="2" bestFit="1" customWidth="1"/>
    <col min="9" max="9" width="25.27734375" style="2" bestFit="1" customWidth="1"/>
    <col min="10" max="10" width="24.44140625" style="2" bestFit="1" customWidth="1"/>
    <col min="11" max="11" width="25.27734375" style="2" bestFit="1" customWidth="1"/>
    <col min="12" max="12" width="21" style="2" bestFit="1" customWidth="1"/>
    <col min="13" max="13" width="25.27734375" style="2" bestFit="1" customWidth="1"/>
    <col min="14" max="14" width="26.71875" style="2" bestFit="1" customWidth="1"/>
    <col min="15" max="16" width="25.27734375" style="2" bestFit="1" customWidth="1"/>
    <col min="17" max="17" width="22.44140625" style="2" bestFit="1" customWidth="1"/>
    <col min="18" max="18" width="31.6640625" style="2" customWidth="1"/>
    <col min="19" max="19" width="25.27734375" style="2" bestFit="1" customWidth="1"/>
    <col min="20" max="20" width="24.44140625" style="2" bestFit="1" customWidth="1"/>
    <col min="21" max="21" width="23.83203125" style="2" bestFit="1" customWidth="1"/>
    <col min="22" max="23" width="0" style="2" hidden="1" customWidth="1"/>
    <col min="24" max="16384" width="12.83203125" style="2" hidden="1"/>
  </cols>
  <sheetData>
    <row r="1" spans="1:21" s="296" customFormat="1" ht="28.5" customHeight="1" x14ac:dyDescent="0.4">
      <c r="A1" s="296" t="s">
        <v>565</v>
      </c>
    </row>
    <row r="2" spans="1:21" s="217" customFormat="1" ht="76.8" customHeight="1" x14ac:dyDescent="0.5">
      <c r="A2" s="215" t="s">
        <v>512</v>
      </c>
      <c r="B2" s="216" t="s">
        <v>561</v>
      </c>
      <c r="C2" s="216" t="s">
        <v>52</v>
      </c>
      <c r="D2" s="222" t="s">
        <v>53</v>
      </c>
      <c r="E2" s="222" t="s">
        <v>54</v>
      </c>
      <c r="F2" s="222" t="s">
        <v>55</v>
      </c>
      <c r="G2" s="216" t="s">
        <v>56</v>
      </c>
      <c r="H2" s="222" t="s">
        <v>562</v>
      </c>
      <c r="I2" s="222" t="s">
        <v>58</v>
      </c>
      <c r="J2" s="216" t="s">
        <v>59</v>
      </c>
      <c r="K2" s="216" t="s">
        <v>60</v>
      </c>
      <c r="L2" s="216" t="s">
        <v>61</v>
      </c>
      <c r="M2" s="216" t="s">
        <v>62</v>
      </c>
      <c r="N2" s="216" t="s">
        <v>63</v>
      </c>
      <c r="O2" s="216" t="s">
        <v>64</v>
      </c>
      <c r="P2" s="216" t="s">
        <v>65</v>
      </c>
      <c r="Q2" s="216" t="s">
        <v>563</v>
      </c>
      <c r="R2" s="216" t="s">
        <v>564</v>
      </c>
      <c r="S2" s="216" t="s">
        <v>67</v>
      </c>
      <c r="T2" s="216" t="s">
        <v>68</v>
      </c>
      <c r="U2" s="216" t="s">
        <v>69</v>
      </c>
    </row>
    <row r="3" spans="1:21" ht="15" customHeight="1" x14ac:dyDescent="0.5">
      <c r="A3" s="297" t="str">
        <f>+'Exhibit A-1 - no Z rows'!A2</f>
        <v>ASSETS</v>
      </c>
      <c r="B3" s="297"/>
      <c r="C3" s="297"/>
      <c r="D3" s="297"/>
      <c r="E3" s="297"/>
      <c r="F3" s="297"/>
      <c r="G3" s="297"/>
      <c r="H3" s="297"/>
      <c r="I3" s="297"/>
      <c r="J3" s="297"/>
      <c r="K3" s="297"/>
      <c r="L3" s="297"/>
      <c r="M3" s="297"/>
      <c r="N3" s="297"/>
      <c r="O3" s="297"/>
      <c r="P3" s="297"/>
      <c r="Q3" s="297"/>
      <c r="R3" s="297"/>
      <c r="S3" s="297"/>
      <c r="T3" s="297"/>
      <c r="U3" s="297"/>
    </row>
    <row r="4" spans="1:21" ht="15" customHeight="1" x14ac:dyDescent="0.5">
      <c r="A4" s="298" t="str">
        <f>+'Exhibit A-1 - no Z rows'!A3</f>
        <v>Current Assets:</v>
      </c>
      <c r="B4" s="298"/>
      <c r="C4" s="298"/>
      <c r="D4" s="298"/>
      <c r="E4" s="298"/>
      <c r="F4" s="298"/>
      <c r="G4" s="298"/>
      <c r="H4" s="298"/>
      <c r="I4" s="298"/>
      <c r="J4" s="298"/>
      <c r="K4" s="298"/>
      <c r="L4" s="298"/>
      <c r="M4" s="298"/>
      <c r="N4" s="298"/>
      <c r="O4" s="298"/>
      <c r="P4" s="298"/>
      <c r="Q4" s="298"/>
      <c r="R4" s="298"/>
      <c r="S4" s="298"/>
      <c r="T4" s="298"/>
      <c r="U4" s="298"/>
    </row>
    <row r="5" spans="1:21" ht="15" customHeight="1" x14ac:dyDescent="0.5">
      <c r="A5" s="298" t="str">
        <f>+'Exhibit A-1 - no Z rows'!A4</f>
        <v>Cash and Cash Equivalents:</v>
      </c>
      <c r="B5" s="298"/>
      <c r="C5" s="298"/>
      <c r="D5" s="298"/>
      <c r="E5" s="298"/>
      <c r="F5" s="298"/>
      <c r="G5" s="298"/>
      <c r="H5" s="298"/>
      <c r="I5" s="298"/>
      <c r="J5" s="298"/>
      <c r="K5" s="298"/>
      <c r="L5" s="298"/>
      <c r="M5" s="298"/>
      <c r="N5" s="298"/>
      <c r="O5" s="298"/>
      <c r="P5" s="298"/>
      <c r="Q5" s="298"/>
      <c r="R5" s="298"/>
      <c r="S5" s="298"/>
      <c r="T5" s="298"/>
      <c r="U5" s="298"/>
    </row>
    <row r="6" spans="1:21" ht="15" customHeight="1" x14ac:dyDescent="0.5">
      <c r="A6" s="38" t="str">
        <f>+'Exhibit A-1 - no Z rows'!A5</f>
        <v>Cash in State Treasury</v>
      </c>
      <c r="B6" s="109">
        <v>30237838621.990002</v>
      </c>
      <c r="C6" s="5">
        <v>0</v>
      </c>
      <c r="D6" s="5">
        <v>0</v>
      </c>
      <c r="E6" s="5">
        <v>0</v>
      </c>
      <c r="F6" s="5">
        <v>0</v>
      </c>
      <c r="G6" s="5">
        <v>0</v>
      </c>
      <c r="H6" s="19">
        <f>+'Exhibit A-1 - no Z rows'!H5</f>
        <v>7833201.2999999998</v>
      </c>
      <c r="I6" s="5">
        <v>0</v>
      </c>
      <c r="J6" s="19">
        <f>+'Exhibit A-1 - no Z rows'!J5</f>
        <v>3426827142.9299998</v>
      </c>
      <c r="K6" s="5">
        <v>0</v>
      </c>
      <c r="L6" s="5">
        <v>0</v>
      </c>
      <c r="M6" s="5">
        <v>0</v>
      </c>
      <c r="N6" s="5">
        <v>0</v>
      </c>
      <c r="O6" s="5">
        <v>0</v>
      </c>
      <c r="P6" s="5">
        <v>0</v>
      </c>
      <c r="Q6" s="19">
        <f>+'Exhibit A-1 - no Z rows'!Q5</f>
        <v>941859855.91999996</v>
      </c>
      <c r="R6" s="5">
        <v>0</v>
      </c>
      <c r="S6" s="5">
        <v>0</v>
      </c>
      <c r="T6" s="19">
        <f>+'Exhibit A-1 - no Z rows'!T5</f>
        <v>121687323.95999999</v>
      </c>
      <c r="U6" s="109">
        <v>34736046146.099998</v>
      </c>
    </row>
    <row r="7" spans="1:21" ht="15" customHeight="1" x14ac:dyDescent="0.5">
      <c r="A7" s="38" t="str">
        <f>+'Exhibit A-1 - no Z rows'!A6</f>
        <v>Short Term Investments (Note 3)</v>
      </c>
      <c r="B7" s="5">
        <v>0</v>
      </c>
      <c r="C7" s="5">
        <v>0</v>
      </c>
      <c r="D7" s="5">
        <v>0</v>
      </c>
      <c r="E7" s="5">
        <v>0</v>
      </c>
      <c r="F7" s="5">
        <v>0</v>
      </c>
      <c r="G7" s="5">
        <v>0</v>
      </c>
      <c r="H7" s="5">
        <v>0</v>
      </c>
      <c r="I7" s="5">
        <v>0</v>
      </c>
      <c r="J7" s="21">
        <f>+'Exhibit A-1 - no Z rows'!J6</f>
        <v>239137063.86000001</v>
      </c>
      <c r="K7" s="5">
        <v>0</v>
      </c>
      <c r="L7" s="5">
        <v>0</v>
      </c>
      <c r="M7" s="5">
        <v>0</v>
      </c>
      <c r="N7" s="5">
        <v>0</v>
      </c>
      <c r="O7" s="5">
        <v>0</v>
      </c>
      <c r="P7" s="5">
        <v>0</v>
      </c>
      <c r="Q7" s="5">
        <v>0</v>
      </c>
      <c r="R7" s="5">
        <v>0</v>
      </c>
      <c r="S7" s="5">
        <v>0</v>
      </c>
      <c r="T7" s="5">
        <v>0</v>
      </c>
      <c r="U7" s="21">
        <f>+'Exhibit A-1 - no Z rows'!U6</f>
        <v>239137063.86000001</v>
      </c>
    </row>
    <row r="8" spans="1:21" ht="15" customHeight="1" x14ac:dyDescent="0.5">
      <c r="A8" s="35" t="str">
        <f>+'Exhibit A-1 - no Z rows'!A7</f>
        <v>Legislative Appropriations</v>
      </c>
      <c r="B8" s="21">
        <v>-233708986.06</v>
      </c>
      <c r="C8" s="5">
        <v>0</v>
      </c>
      <c r="D8" s="5">
        <v>0</v>
      </c>
      <c r="E8" s="5">
        <v>0</v>
      </c>
      <c r="F8" s="5">
        <v>0</v>
      </c>
      <c r="G8" s="5">
        <v>0</v>
      </c>
      <c r="H8" s="5">
        <v>0</v>
      </c>
      <c r="I8" s="5">
        <v>0</v>
      </c>
      <c r="J8" s="5">
        <v>0</v>
      </c>
      <c r="K8" s="5">
        <v>0</v>
      </c>
      <c r="L8" s="5">
        <v>0</v>
      </c>
      <c r="M8" s="5">
        <v>0</v>
      </c>
      <c r="N8" s="5">
        <v>0</v>
      </c>
      <c r="O8" s="5">
        <v>0</v>
      </c>
      <c r="P8" s="5">
        <v>0</v>
      </c>
      <c r="Q8" s="5">
        <v>0</v>
      </c>
      <c r="R8" s="5">
        <v>0</v>
      </c>
      <c r="S8" s="5">
        <v>0</v>
      </c>
      <c r="T8" s="5">
        <v>0</v>
      </c>
      <c r="U8" s="21">
        <v>-233708986.06</v>
      </c>
    </row>
    <row r="9" spans="1:21" ht="15" customHeight="1" x14ac:dyDescent="0.5">
      <c r="A9" s="35" t="str">
        <f>+'Exhibit A-1 - no Z rows'!A8</f>
        <v>Receivables:</v>
      </c>
      <c r="B9" s="21"/>
      <c r="C9" s="21"/>
      <c r="D9" s="21"/>
      <c r="E9" s="21"/>
      <c r="F9" s="21"/>
      <c r="G9" s="21"/>
      <c r="H9" s="21"/>
      <c r="I9" s="21"/>
      <c r="J9" s="21"/>
      <c r="K9" s="21"/>
      <c r="L9" s="21"/>
      <c r="M9" s="21"/>
      <c r="N9" s="21"/>
      <c r="O9" s="21"/>
      <c r="P9" s="21"/>
      <c r="Q9" s="21"/>
      <c r="R9" s="21"/>
      <c r="S9" s="21"/>
      <c r="T9" s="21"/>
      <c r="U9" s="21"/>
    </row>
    <row r="10" spans="1:21" ht="15" customHeight="1" x14ac:dyDescent="0.5">
      <c r="A10" s="35" t="str">
        <f>+'Exhibit A-1 - no Z rows'!A9</f>
        <v>Accounts</v>
      </c>
      <c r="B10" s="5">
        <v>0</v>
      </c>
      <c r="C10" s="5">
        <v>0</v>
      </c>
      <c r="D10" s="5">
        <v>0</v>
      </c>
      <c r="E10" s="5">
        <v>0</v>
      </c>
      <c r="F10" s="5">
        <v>0</v>
      </c>
      <c r="G10" s="5">
        <v>0</v>
      </c>
      <c r="H10" s="5">
        <v>0</v>
      </c>
      <c r="I10" s="5">
        <v>0</v>
      </c>
      <c r="J10" s="5">
        <v>0</v>
      </c>
      <c r="K10" s="5">
        <v>0</v>
      </c>
      <c r="L10" s="5">
        <v>0</v>
      </c>
      <c r="M10" s="5">
        <v>0</v>
      </c>
      <c r="N10" s="5">
        <v>0</v>
      </c>
      <c r="O10" s="5">
        <v>0</v>
      </c>
      <c r="P10" s="5">
        <v>0</v>
      </c>
      <c r="Q10" s="21">
        <f>+'Exhibit A-1 - no Z rows'!Q9</f>
        <v>285466666.67000002</v>
      </c>
      <c r="R10" s="5">
        <v>0</v>
      </c>
      <c r="S10" s="5">
        <v>0</v>
      </c>
      <c r="T10" s="5">
        <v>0</v>
      </c>
      <c r="U10" s="21">
        <f>+'Exhibit A-1 - no Z rows'!U9</f>
        <v>285466666.67000002</v>
      </c>
    </row>
    <row r="11" spans="1:21" ht="15" customHeight="1" x14ac:dyDescent="0.5">
      <c r="A11" s="38" t="str">
        <f>+'Exhibit A-1 - no Z rows'!A10</f>
        <v>Taxes (Note 27)</v>
      </c>
      <c r="B11" s="21">
        <f>+'Exhibit A-1 - no Z rows'!B10</f>
        <v>5507325724.8199997</v>
      </c>
      <c r="C11" s="5">
        <v>0</v>
      </c>
      <c r="D11" s="5">
        <v>0</v>
      </c>
      <c r="E11" s="5">
        <v>0</v>
      </c>
      <c r="F11" s="5">
        <v>0</v>
      </c>
      <c r="G11" s="5">
        <v>0</v>
      </c>
      <c r="H11" s="5">
        <v>0</v>
      </c>
      <c r="I11" s="5">
        <v>0</v>
      </c>
      <c r="J11" s="5">
        <v>0</v>
      </c>
      <c r="K11" s="5">
        <v>0</v>
      </c>
      <c r="L11" s="5">
        <v>0</v>
      </c>
      <c r="M11" s="5">
        <v>0</v>
      </c>
      <c r="N11" s="5">
        <v>0</v>
      </c>
      <c r="O11" s="5">
        <v>0</v>
      </c>
      <c r="P11" s="5">
        <v>0</v>
      </c>
      <c r="Q11" s="5">
        <v>0</v>
      </c>
      <c r="R11" s="5">
        <v>0</v>
      </c>
      <c r="S11" s="5">
        <v>0</v>
      </c>
      <c r="T11" s="5">
        <v>0</v>
      </c>
      <c r="U11" s="21">
        <f>+'Exhibit A-1 - no Z rows'!U10</f>
        <v>5507325724.8199997</v>
      </c>
    </row>
    <row r="12" spans="1:21" ht="15" customHeight="1" x14ac:dyDescent="0.5">
      <c r="A12" s="38" t="str">
        <f>+'Exhibit A-1 - no Z rows'!A11</f>
        <v>Investment Trades</v>
      </c>
      <c r="B12" s="5">
        <v>0</v>
      </c>
      <c r="C12" s="5">
        <v>0</v>
      </c>
      <c r="D12" s="5">
        <v>0</v>
      </c>
      <c r="E12" s="5">
        <v>0</v>
      </c>
      <c r="F12" s="5">
        <v>0</v>
      </c>
      <c r="G12" s="5">
        <v>0</v>
      </c>
      <c r="H12" s="5">
        <v>0</v>
      </c>
      <c r="I12" s="5">
        <v>0</v>
      </c>
      <c r="J12" s="21">
        <f>+'Exhibit A-1 - no Z rows'!J11</f>
        <v>17281151.149999999</v>
      </c>
      <c r="K12" s="5">
        <v>0</v>
      </c>
      <c r="L12" s="5">
        <v>0</v>
      </c>
      <c r="M12" s="5">
        <v>0</v>
      </c>
      <c r="N12" s="5">
        <v>0</v>
      </c>
      <c r="O12" s="5">
        <v>0</v>
      </c>
      <c r="P12" s="5">
        <v>0</v>
      </c>
      <c r="Q12" s="5">
        <v>0</v>
      </c>
      <c r="R12" s="5">
        <v>0</v>
      </c>
      <c r="S12" s="5">
        <v>0</v>
      </c>
      <c r="T12" s="5">
        <v>0</v>
      </c>
      <c r="U12" s="21">
        <f>+'Exhibit A-1 - no Z rows'!U11</f>
        <v>17281151.149999999</v>
      </c>
    </row>
    <row r="13" spans="1:21" ht="15" customHeight="1" x14ac:dyDescent="0.5">
      <c r="A13" s="38" t="str">
        <f>+'Exhibit A-1 - no Z rows'!A12</f>
        <v>Interest and Dividends</v>
      </c>
      <c r="B13" s="21">
        <f>+'Exhibit A-1 - no Z rows'!B12</f>
        <v>2033.25</v>
      </c>
      <c r="C13" s="5">
        <v>0</v>
      </c>
      <c r="D13" s="5">
        <v>0</v>
      </c>
      <c r="E13" s="5">
        <v>0</v>
      </c>
      <c r="F13" s="5">
        <v>0</v>
      </c>
      <c r="G13" s="5">
        <v>0</v>
      </c>
      <c r="H13" s="21">
        <f>+'Exhibit A-1 - no Z rows'!H12</f>
        <v>28763.82</v>
      </c>
      <c r="I13" s="5">
        <v>0</v>
      </c>
      <c r="J13" s="21">
        <f>+'Exhibit A-1 - no Z rows'!J12</f>
        <v>55045566.140000001</v>
      </c>
      <c r="K13" s="5">
        <v>0</v>
      </c>
      <c r="L13" s="21">
        <f>+'Exhibit A-1 - no Z rows'!L12</f>
        <v>36.479999999999997</v>
      </c>
      <c r="M13" s="5">
        <v>0</v>
      </c>
      <c r="N13" s="5">
        <v>0</v>
      </c>
      <c r="O13" s="5">
        <v>0</v>
      </c>
      <c r="P13" s="5">
        <v>0</v>
      </c>
      <c r="Q13" s="5">
        <v>0</v>
      </c>
      <c r="R13" s="5">
        <v>0</v>
      </c>
      <c r="S13" s="5">
        <v>0</v>
      </c>
      <c r="T13" s="5">
        <v>0</v>
      </c>
      <c r="U13" s="21">
        <f>+'Exhibit A-1 - no Z rows'!U12</f>
        <v>55076399.689999998</v>
      </c>
    </row>
    <row r="14" spans="1:21" ht="15" customHeight="1" x14ac:dyDescent="0.5">
      <c r="A14" s="35" t="str">
        <f>+'Exhibit A-1 - no Z rows'!A13</f>
        <v>Due From Other Agencies</v>
      </c>
      <c r="B14" s="21">
        <f>+'Exhibit A-1 - no Z rows'!B13</f>
        <v>63909314.530000001</v>
      </c>
      <c r="C14" s="5">
        <v>0</v>
      </c>
      <c r="D14" s="5">
        <v>0</v>
      </c>
      <c r="E14" s="5">
        <v>0</v>
      </c>
      <c r="F14" s="5">
        <v>0</v>
      </c>
      <c r="G14" s="5">
        <v>0</v>
      </c>
      <c r="H14" s="5">
        <v>0</v>
      </c>
      <c r="I14" s="5">
        <v>0</v>
      </c>
      <c r="J14" s="21">
        <f>+'Exhibit A-1 - no Z rows'!J13</f>
        <v>2048828876.2</v>
      </c>
      <c r="K14" s="5">
        <v>0</v>
      </c>
      <c r="L14" s="5">
        <v>0</v>
      </c>
      <c r="M14" s="5">
        <v>0</v>
      </c>
      <c r="N14" s="5">
        <v>0</v>
      </c>
      <c r="O14" s="5">
        <v>0</v>
      </c>
      <c r="P14" s="5">
        <v>0</v>
      </c>
      <c r="Q14" s="5">
        <v>0</v>
      </c>
      <c r="R14" s="5">
        <v>0</v>
      </c>
      <c r="S14" s="5">
        <v>0</v>
      </c>
      <c r="T14" s="5">
        <v>0</v>
      </c>
      <c r="U14" s="21">
        <f>+'Exhibit A-1 - no Z rows'!U13</f>
        <v>2112738190.73</v>
      </c>
    </row>
    <row r="15" spans="1:21" ht="15" customHeight="1" x14ac:dyDescent="0.5">
      <c r="A15" s="35" t="str">
        <f>+'Exhibit A-1 - no Z rows'!A14</f>
        <v>Total Current Assets</v>
      </c>
      <c r="B15" s="22">
        <v>35575366708.529999</v>
      </c>
      <c r="C15" s="1">
        <v>0</v>
      </c>
      <c r="D15" s="1">
        <v>0</v>
      </c>
      <c r="E15" s="1">
        <v>0</v>
      </c>
      <c r="F15" s="1">
        <v>0</v>
      </c>
      <c r="G15" s="1">
        <v>0</v>
      </c>
      <c r="H15" s="23">
        <f>+'Exhibit A-1 - no Z rows'!H14</f>
        <v>7861965.1200000001</v>
      </c>
      <c r="I15" s="1">
        <v>0</v>
      </c>
      <c r="J15" s="23">
        <f>+'Exhibit A-1 - no Z rows'!J14</f>
        <v>5787119800.2799997</v>
      </c>
      <c r="K15" s="1">
        <v>0</v>
      </c>
      <c r="L15" s="23">
        <f>+'Exhibit A-1 - no Z rows'!L14</f>
        <v>36.479999999999997</v>
      </c>
      <c r="M15" s="1">
        <v>0</v>
      </c>
      <c r="N15" s="1">
        <v>0</v>
      </c>
      <c r="O15" s="1">
        <v>0</v>
      </c>
      <c r="P15" s="1">
        <v>0</v>
      </c>
      <c r="Q15" s="23">
        <f>+'Exhibit A-1 - no Z rows'!Q14</f>
        <v>1227326522.5899999</v>
      </c>
      <c r="R15" s="1">
        <v>0</v>
      </c>
      <c r="S15" s="1">
        <v>0</v>
      </c>
      <c r="T15" s="23">
        <f>+'Exhibit A-1 - no Z rows'!T14</f>
        <v>121687323.95999999</v>
      </c>
      <c r="U15" s="110">
        <v>42719362356.959999</v>
      </c>
    </row>
    <row r="16" spans="1:21" ht="15" customHeight="1" x14ac:dyDescent="0.5">
      <c r="A16" s="35" t="str">
        <f>+'Exhibit A-1 - no Z rows'!A15</f>
        <v>Non-Current Assets:</v>
      </c>
      <c r="B16" s="21"/>
      <c r="C16" s="21"/>
      <c r="D16" s="21"/>
      <c r="E16" s="21"/>
      <c r="F16" s="21"/>
      <c r="G16" s="21"/>
      <c r="H16" s="21"/>
      <c r="I16" s="21"/>
      <c r="J16" s="21"/>
      <c r="K16" s="21"/>
      <c r="L16" s="21"/>
      <c r="M16" s="21"/>
      <c r="N16" s="21"/>
      <c r="O16" s="21"/>
      <c r="P16" s="21"/>
      <c r="Q16" s="21"/>
      <c r="R16" s="21"/>
      <c r="S16" s="21"/>
      <c r="T16" s="21"/>
      <c r="U16" s="21"/>
    </row>
    <row r="17" spans="1:23" ht="15" customHeight="1" x14ac:dyDescent="0.5">
      <c r="A17" s="35" t="str">
        <f>+'Exhibit A-1 - no Z rows'!A16</f>
        <v>Investments (Note 3)</v>
      </c>
      <c r="B17" s="21"/>
      <c r="C17" s="21"/>
      <c r="D17" s="21"/>
      <c r="E17" s="21"/>
      <c r="F17" s="21"/>
      <c r="G17" s="21"/>
      <c r="H17" s="21"/>
      <c r="I17" s="21"/>
      <c r="J17" s="21">
        <f>+'Exhibit A-1 - no Z rows'!J16</f>
        <v>21175117134.779999</v>
      </c>
      <c r="K17" s="21"/>
      <c r="L17" s="21"/>
      <c r="M17" s="21"/>
      <c r="N17" s="21"/>
      <c r="O17" s="21"/>
      <c r="P17" s="21"/>
      <c r="Q17" s="21"/>
      <c r="R17" s="21"/>
      <c r="S17" s="21"/>
      <c r="T17" s="21"/>
      <c r="U17" s="21">
        <f>+'Exhibit A-1 - no Z rows'!U16</f>
        <v>21175117134.779999</v>
      </c>
    </row>
    <row r="18" spans="1:23" ht="15" customHeight="1" x14ac:dyDescent="0.5">
      <c r="A18" s="38" t="str">
        <f>+'Exhibit A-1 - no Z rows'!A17</f>
        <v>Total Non-Current Assets</v>
      </c>
      <c r="B18" s="1">
        <v>0</v>
      </c>
      <c r="C18" s="1">
        <v>0</v>
      </c>
      <c r="D18" s="1">
        <v>0</v>
      </c>
      <c r="E18" s="1">
        <v>0</v>
      </c>
      <c r="F18" s="1">
        <v>0</v>
      </c>
      <c r="G18" s="1">
        <v>0</v>
      </c>
      <c r="H18" s="1">
        <v>0</v>
      </c>
      <c r="I18" s="1">
        <v>0</v>
      </c>
      <c r="J18" s="23">
        <f>+'Exhibit A-1 - no Z rows'!J17</f>
        <v>21175117134.779999</v>
      </c>
      <c r="K18" s="1">
        <v>0</v>
      </c>
      <c r="L18" s="1">
        <v>0</v>
      </c>
      <c r="M18" s="1">
        <v>0</v>
      </c>
      <c r="N18" s="1">
        <v>0</v>
      </c>
      <c r="O18" s="1">
        <v>0</v>
      </c>
      <c r="P18" s="1">
        <v>0</v>
      </c>
      <c r="Q18" s="1">
        <v>0</v>
      </c>
      <c r="R18" s="1">
        <v>0</v>
      </c>
      <c r="S18" s="1">
        <v>0</v>
      </c>
      <c r="T18" s="1">
        <v>0</v>
      </c>
      <c r="U18" s="23">
        <f>+'Exhibit A-1 - no Z rows'!U17</f>
        <v>21175117134.779999</v>
      </c>
    </row>
    <row r="19" spans="1:23" ht="15" customHeight="1" x14ac:dyDescent="0.5">
      <c r="A19" s="35" t="str">
        <f>+'Exhibit A-1 - no Z rows'!A18</f>
        <v>Total Assets</v>
      </c>
      <c r="B19" s="110">
        <v>35575366708.529999</v>
      </c>
      <c r="C19" s="1">
        <v>0</v>
      </c>
      <c r="D19" s="1">
        <v>0</v>
      </c>
      <c r="E19" s="1">
        <v>0</v>
      </c>
      <c r="F19" s="1">
        <v>0</v>
      </c>
      <c r="G19" s="1">
        <v>0</v>
      </c>
      <c r="H19" s="23">
        <f>+'Exhibit A-1 - no Z rows'!H18</f>
        <v>7861965.1200000001</v>
      </c>
      <c r="I19" s="1">
        <v>0</v>
      </c>
      <c r="J19" s="23">
        <f>+'Exhibit A-1 - no Z rows'!J18</f>
        <v>26962236935.060001</v>
      </c>
      <c r="K19" s="1">
        <v>0</v>
      </c>
      <c r="L19" s="23">
        <f>+'Exhibit A-1 - no Z rows'!L18</f>
        <v>36.479999999999997</v>
      </c>
      <c r="M19" s="1">
        <v>0</v>
      </c>
      <c r="N19" s="1">
        <v>0</v>
      </c>
      <c r="O19" s="1">
        <v>0</v>
      </c>
      <c r="P19" s="1">
        <v>0</v>
      </c>
      <c r="Q19" s="23">
        <f>+'Exhibit A-1 - no Z rows'!Q18</f>
        <v>1227326522.5899999</v>
      </c>
      <c r="R19" s="1">
        <v>0</v>
      </c>
      <c r="S19" s="1">
        <v>0</v>
      </c>
      <c r="T19" s="23">
        <f>+'Exhibit A-1 - no Z rows'!T18</f>
        <v>121687323.95999999</v>
      </c>
      <c r="U19" s="110">
        <v>63894479491.739998</v>
      </c>
      <c r="W19" s="5"/>
    </row>
    <row r="20" spans="1:23" ht="15" customHeight="1" thickBot="1" x14ac:dyDescent="0.55000000000000004">
      <c r="A20" s="35" t="str">
        <f>+'Exhibit A-1 - no Z rows'!A21</f>
        <v>Total Assets and Deferred Outflows of Resources</v>
      </c>
      <c r="B20" s="111">
        <v>35575366708.529999</v>
      </c>
      <c r="C20" s="6">
        <v>0</v>
      </c>
      <c r="D20" s="6">
        <v>0</v>
      </c>
      <c r="E20" s="6">
        <v>0</v>
      </c>
      <c r="F20" s="6">
        <v>0</v>
      </c>
      <c r="G20" s="6">
        <v>0</v>
      </c>
      <c r="H20" s="31">
        <f>+'Exhibit A-1 - no Z rows'!H21</f>
        <v>7861965.1200000001</v>
      </c>
      <c r="I20" s="6">
        <v>0</v>
      </c>
      <c r="J20" s="31">
        <f>+'Exhibit A-1 - no Z rows'!J21</f>
        <v>26962236935.060001</v>
      </c>
      <c r="K20" s="6">
        <v>0</v>
      </c>
      <c r="L20" s="31">
        <f>+'Exhibit A-1 - no Z rows'!L21</f>
        <v>36.479999999999997</v>
      </c>
      <c r="M20" s="6">
        <v>0</v>
      </c>
      <c r="N20" s="6">
        <v>0</v>
      </c>
      <c r="O20" s="6">
        <v>0</v>
      </c>
      <c r="P20" s="6">
        <v>0</v>
      </c>
      <c r="Q20" s="31">
        <f>+'Exhibit A-1 - no Z rows'!Q21</f>
        <v>1227326522.5899999</v>
      </c>
      <c r="R20" s="6">
        <v>0</v>
      </c>
      <c r="S20" s="6">
        <v>0</v>
      </c>
      <c r="T20" s="31">
        <f>+'Exhibit A-1 - no Z rows'!T21</f>
        <v>121687323.95999999</v>
      </c>
      <c r="U20" s="30">
        <v>63894479491.739998</v>
      </c>
    </row>
    <row r="21" spans="1:23" ht="15" hidden="1" customHeight="1" x14ac:dyDescent="0.5">
      <c r="A21" s="35" t="str">
        <f>+'Exhibit A-1 - no Z rows'!A23</f>
        <v>LIABILITIES AND FUND BALANCES</v>
      </c>
      <c r="B21" s="21"/>
      <c r="C21" s="21">
        <f>+'Exhibit A-1 - no Z rows'!C23</f>
        <v>0</v>
      </c>
      <c r="D21" s="21"/>
      <c r="E21" s="21"/>
      <c r="F21" s="21"/>
      <c r="G21" s="21"/>
      <c r="H21" s="21"/>
      <c r="I21" s="21"/>
      <c r="J21" s="21"/>
      <c r="K21" s="21"/>
      <c r="L21" s="21"/>
      <c r="M21" s="21"/>
      <c r="N21" s="21"/>
      <c r="O21" s="21"/>
      <c r="P21" s="21"/>
      <c r="Q21" s="21"/>
      <c r="R21" s="21"/>
      <c r="S21" s="21"/>
      <c r="T21" s="21"/>
      <c r="U21" s="21"/>
    </row>
    <row r="22" spans="1:23" ht="15" hidden="1" customHeight="1" x14ac:dyDescent="0.5">
      <c r="A22" s="35" t="str">
        <f>+'Exhibit A-1 - no Z rows'!A24</f>
        <v>Liabilities:</v>
      </c>
      <c r="B22" s="21"/>
      <c r="C22" s="21">
        <f>+'Exhibit A-1 - no Z rows'!C24</f>
        <v>0</v>
      </c>
      <c r="D22" s="21"/>
      <c r="E22" s="21"/>
      <c r="F22" s="21"/>
      <c r="G22" s="21"/>
      <c r="H22" s="21"/>
      <c r="I22" s="21"/>
      <c r="J22" s="21"/>
      <c r="K22" s="21"/>
      <c r="L22" s="21"/>
      <c r="M22" s="21"/>
      <c r="N22" s="21"/>
      <c r="O22" s="21"/>
      <c r="P22" s="21"/>
      <c r="Q22" s="21"/>
      <c r="R22" s="21"/>
      <c r="S22" s="21"/>
      <c r="T22" s="21"/>
      <c r="U22" s="21"/>
    </row>
    <row r="23" spans="1:23" ht="15" customHeight="1" thickTop="1" x14ac:dyDescent="0.5">
      <c r="A23" s="298" t="str">
        <f>+'Exhibit A-1 - no Z rows'!A25</f>
        <v>Current Liabilities:</v>
      </c>
      <c r="B23" s="298"/>
      <c r="C23" s="298"/>
      <c r="D23" s="298"/>
      <c r="E23" s="298"/>
      <c r="F23" s="298"/>
      <c r="G23" s="298"/>
      <c r="H23" s="298"/>
      <c r="I23" s="298"/>
      <c r="J23" s="298"/>
      <c r="K23" s="298"/>
      <c r="L23" s="298"/>
      <c r="M23" s="298"/>
      <c r="N23" s="298"/>
      <c r="O23" s="298"/>
      <c r="P23" s="298"/>
      <c r="Q23" s="298"/>
      <c r="R23" s="298"/>
      <c r="S23" s="298"/>
      <c r="T23" s="298"/>
      <c r="U23" s="298"/>
    </row>
    <row r="24" spans="1:23" ht="15" customHeight="1" x14ac:dyDescent="0.5">
      <c r="A24" s="298" t="str">
        <f>+'Exhibit A-1 - no Z rows'!A26</f>
        <v>Payables From:</v>
      </c>
      <c r="B24" s="298"/>
      <c r="C24" s="298"/>
      <c r="D24" s="298"/>
      <c r="E24" s="298"/>
      <c r="F24" s="298"/>
      <c r="G24" s="298"/>
      <c r="H24" s="298"/>
      <c r="I24" s="298"/>
      <c r="J24" s="298"/>
      <c r="K24" s="298"/>
      <c r="L24" s="298"/>
      <c r="M24" s="298"/>
      <c r="N24" s="298"/>
      <c r="O24" s="298"/>
      <c r="P24" s="298"/>
      <c r="Q24" s="298"/>
      <c r="R24" s="298"/>
      <c r="S24" s="298"/>
      <c r="T24" s="298"/>
      <c r="U24" s="298"/>
    </row>
    <row r="25" spans="1:23" ht="15" customHeight="1" x14ac:dyDescent="0.5">
      <c r="A25" s="35" t="str">
        <f>+'Exhibit A-1 - no Z rows'!A27</f>
        <v>Accounts</v>
      </c>
      <c r="B25" s="28">
        <f>+'Exhibit A-1 - no Z rows'!B27</f>
        <v>20594266.030000001</v>
      </c>
      <c r="C25" s="5">
        <v>0</v>
      </c>
      <c r="D25" s="5">
        <v>0</v>
      </c>
      <c r="E25" s="28">
        <f>+'Exhibit A-1 - no Z rows'!E27</f>
        <v>711.84</v>
      </c>
      <c r="F25" s="5">
        <v>0</v>
      </c>
      <c r="G25" s="28">
        <f>+'Exhibit A-1 - no Z rows'!G27</f>
        <v>73028.34</v>
      </c>
      <c r="H25" s="5">
        <v>0</v>
      </c>
      <c r="I25" s="5">
        <v>0</v>
      </c>
      <c r="J25" s="28">
        <f>+'Exhibit A-1 - no Z rows'!J27</f>
        <v>84292.02</v>
      </c>
      <c r="K25" s="5">
        <v>0</v>
      </c>
      <c r="L25" s="5">
        <v>0</v>
      </c>
      <c r="M25" s="5">
        <v>0</v>
      </c>
      <c r="N25" s="5">
        <v>0</v>
      </c>
      <c r="O25" s="5">
        <v>0</v>
      </c>
      <c r="P25" s="5">
        <v>0</v>
      </c>
      <c r="Q25" s="5">
        <v>0</v>
      </c>
      <c r="R25" s="5">
        <v>0</v>
      </c>
      <c r="S25" s="5">
        <v>0</v>
      </c>
      <c r="T25" s="5">
        <v>0</v>
      </c>
      <c r="U25" s="28">
        <f>+'Exhibit A-1 - no Z rows'!U27</f>
        <v>20752298.23</v>
      </c>
    </row>
    <row r="26" spans="1:23" ht="15" customHeight="1" x14ac:dyDescent="0.5">
      <c r="A26" s="35" t="str">
        <f>+'Exhibit A-1 - no Z rows'!A28</f>
        <v>Interfund Payable</v>
      </c>
      <c r="B26" s="21">
        <f>+'Exhibit A-1 - no Z rows'!B28</f>
        <v>3942733</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21">
        <f>+'Exhibit A-1 - no Z rows'!U28</f>
        <v>3942733</v>
      </c>
    </row>
    <row r="27" spans="1:23" ht="15" customHeight="1" x14ac:dyDescent="0.5">
      <c r="A27" s="38" t="str">
        <f>+'Exhibit A-1 - no Z rows'!A29</f>
        <v>Investment Trade Payable</v>
      </c>
      <c r="B27" s="5">
        <v>0</v>
      </c>
      <c r="C27" s="5">
        <v>0</v>
      </c>
      <c r="D27" s="5">
        <v>0</v>
      </c>
      <c r="E27" s="5">
        <v>0</v>
      </c>
      <c r="F27" s="5">
        <v>0</v>
      </c>
      <c r="G27" s="5">
        <v>0</v>
      </c>
      <c r="H27" s="5">
        <v>0</v>
      </c>
      <c r="I27" s="5">
        <v>0</v>
      </c>
      <c r="J27" s="21">
        <f>+'Exhibit A-1 - no Z rows'!J29</f>
        <v>31923132.440000001</v>
      </c>
      <c r="K27" s="5">
        <v>0</v>
      </c>
      <c r="L27" s="5">
        <v>0</v>
      </c>
      <c r="M27" s="5">
        <v>0</v>
      </c>
      <c r="N27" s="5">
        <v>0</v>
      </c>
      <c r="O27" s="5">
        <v>0</v>
      </c>
      <c r="P27" s="5">
        <v>0</v>
      </c>
      <c r="Q27" s="5">
        <v>0</v>
      </c>
      <c r="R27" s="5">
        <v>0</v>
      </c>
      <c r="S27" s="5">
        <v>0</v>
      </c>
      <c r="T27" s="5">
        <v>0</v>
      </c>
      <c r="U27" s="21">
        <f>+'Exhibit A-1 - no Z rows'!U29</f>
        <v>31923132.440000001</v>
      </c>
    </row>
    <row r="28" spans="1:23" ht="15" customHeight="1" x14ac:dyDescent="0.5">
      <c r="A28" s="38" t="str">
        <f>+'Exhibit A-1 - no Z rows'!A30</f>
        <v>Other Intergovernmental</v>
      </c>
      <c r="B28" s="21">
        <f>+'Exhibit A-1 - no Z rows'!B30</f>
        <v>27318650.780000001</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21">
        <f>+'Exhibit A-1 - no Z rows'!U30</f>
        <v>27318650.780000001</v>
      </c>
    </row>
    <row r="29" spans="1:23" ht="15" customHeight="1" x14ac:dyDescent="0.5">
      <c r="A29" s="38" t="str">
        <f>+'Exhibit A-1 - no Z rows'!A31</f>
        <v>Taxes Refund Payable</v>
      </c>
      <c r="B29" s="21">
        <f>+'Exhibit A-1 - no Z rows'!B31</f>
        <v>356089777.72000003</v>
      </c>
      <c r="C29" s="5">
        <v>0</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21">
        <f>+'Exhibit A-1 - no Z rows'!U31</f>
        <v>356089777.72000003</v>
      </c>
    </row>
    <row r="30" spans="1:23" ht="15" customHeight="1" x14ac:dyDescent="0.5">
      <c r="A30" s="38" t="str">
        <f>+'Exhibit A-1 - no Z rows'!A32</f>
        <v>Other</v>
      </c>
      <c r="B30" s="21">
        <f>+'Exhibit A-1 - no Z rows'!B32</f>
        <v>334010248.98000002</v>
      </c>
      <c r="C30" s="5">
        <v>0</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21">
        <f>+'Exhibit A-1 - no Z rows'!U32</f>
        <v>334010248.98000002</v>
      </c>
    </row>
    <row r="31" spans="1:23" ht="15" customHeight="1" x14ac:dyDescent="0.5">
      <c r="A31" s="35" t="str">
        <f>+'Exhibit A-1 - no Z rows'!A33</f>
        <v>Due To Other Agencies</v>
      </c>
      <c r="B31" s="21">
        <f>+'Exhibit A-1 - no Z rows'!B33</f>
        <v>4985102392.1599998</v>
      </c>
      <c r="C31" s="5">
        <v>0</v>
      </c>
      <c r="D31" s="5">
        <v>0</v>
      </c>
      <c r="E31" s="5">
        <v>0</v>
      </c>
      <c r="F31" s="5">
        <v>0</v>
      </c>
      <c r="G31" s="5">
        <v>0</v>
      </c>
      <c r="H31" s="21">
        <f>+'Exhibit A-1 - no Z rows'!H33</f>
        <v>11925.3</v>
      </c>
      <c r="I31" s="5">
        <v>0</v>
      </c>
      <c r="J31" s="21">
        <f>+'Exhibit A-1 - no Z rows'!J33</f>
        <v>12517738.800000001</v>
      </c>
      <c r="K31" s="5">
        <v>0</v>
      </c>
      <c r="L31" s="5">
        <v>0</v>
      </c>
      <c r="M31" s="5">
        <v>0</v>
      </c>
      <c r="N31" s="5">
        <v>0</v>
      </c>
      <c r="O31" s="5">
        <v>0</v>
      </c>
      <c r="P31" s="5">
        <v>0</v>
      </c>
      <c r="Q31" s="5">
        <v>0</v>
      </c>
      <c r="R31" s="5">
        <v>0</v>
      </c>
      <c r="S31" s="5">
        <v>0</v>
      </c>
      <c r="T31" s="21">
        <f>+'Exhibit A-1 - no Z rows'!T33</f>
        <v>2019459.79</v>
      </c>
      <c r="U31" s="21">
        <f>+'Exhibit A-1 - no Z rows'!U33</f>
        <v>4999651516.0500002</v>
      </c>
    </row>
    <row r="32" spans="1:23" ht="15" customHeight="1" x14ac:dyDescent="0.5">
      <c r="A32" s="35" t="str">
        <f>+'Exhibit A-1 - no Z rows'!A34</f>
        <v>Unearned Revenues</v>
      </c>
      <c r="B32" s="36">
        <f>+'Exhibit A-1 - no Z rows'!B34</f>
        <v>135503614.28</v>
      </c>
      <c r="C32" s="5">
        <v>0</v>
      </c>
      <c r="D32" s="5">
        <v>0</v>
      </c>
      <c r="E32" s="5">
        <v>0</v>
      </c>
      <c r="F32" s="5">
        <v>0</v>
      </c>
      <c r="G32" s="5">
        <v>0</v>
      </c>
      <c r="H32" s="5">
        <v>0</v>
      </c>
      <c r="I32" s="36">
        <f>+'Exhibit A-1 - no Z rows'!I34</f>
        <v>15095.58</v>
      </c>
      <c r="J32" s="5">
        <v>0</v>
      </c>
      <c r="K32" s="5">
        <v>0</v>
      </c>
      <c r="L32" s="5">
        <v>0</v>
      </c>
      <c r="M32" s="5">
        <v>0</v>
      </c>
      <c r="N32" s="5">
        <v>0</v>
      </c>
      <c r="O32" s="5">
        <v>0</v>
      </c>
      <c r="P32" s="36">
        <f>+'Exhibit A-1 - no Z rows'!P34</f>
        <v>11425166.890000001</v>
      </c>
      <c r="Q32" s="36">
        <f>+'Exhibit A-1 - no Z rows'!Q34</f>
        <v>285466666.67000002</v>
      </c>
      <c r="R32" s="5">
        <v>0</v>
      </c>
      <c r="S32" s="5">
        <v>0</v>
      </c>
      <c r="T32" s="5">
        <v>0</v>
      </c>
      <c r="U32" s="36">
        <f>+'Exhibit A-1 - no Z rows'!U34</f>
        <v>432410543.42000002</v>
      </c>
    </row>
    <row r="33" spans="1:23" ht="15" customHeight="1" x14ac:dyDescent="0.5">
      <c r="A33" s="35" t="str">
        <f>+'Exhibit A-1 - no Z rows'!A35</f>
        <v>Total Current Liabilities</v>
      </c>
      <c r="B33" s="37">
        <f>+'Exhibit A-1 - no Z rows'!B35</f>
        <v>5862561682.9499998</v>
      </c>
      <c r="C33" s="1">
        <v>0</v>
      </c>
      <c r="D33" s="1">
        <v>0</v>
      </c>
      <c r="E33" s="37">
        <f>+'Exhibit A-1 - no Z rows'!E35</f>
        <v>711.84</v>
      </c>
      <c r="F33" s="1">
        <v>0</v>
      </c>
      <c r="G33" s="37">
        <f>+'Exhibit A-1 - no Z rows'!G35</f>
        <v>73028.34</v>
      </c>
      <c r="H33" s="37">
        <f>+'Exhibit A-1 - no Z rows'!H35</f>
        <v>11925.3</v>
      </c>
      <c r="I33" s="37">
        <f>+'Exhibit A-1 - no Z rows'!I35</f>
        <v>15095.58</v>
      </c>
      <c r="J33" s="37">
        <f>+'Exhibit A-1 - no Z rows'!J35</f>
        <v>44525163.259999998</v>
      </c>
      <c r="K33" s="1">
        <v>0</v>
      </c>
      <c r="L33" s="1">
        <v>0</v>
      </c>
      <c r="M33" s="1">
        <v>0</v>
      </c>
      <c r="N33" s="1">
        <v>0</v>
      </c>
      <c r="O33" s="1">
        <v>0</v>
      </c>
      <c r="P33" s="37">
        <f>+'Exhibit A-1 - no Z rows'!P35</f>
        <v>11425166.890000001</v>
      </c>
      <c r="Q33" s="37">
        <f>+'Exhibit A-1 - no Z rows'!Q35</f>
        <v>285466666.67000002</v>
      </c>
      <c r="R33" s="1">
        <v>0</v>
      </c>
      <c r="S33" s="1">
        <v>0</v>
      </c>
      <c r="T33" s="37">
        <f>+'Exhibit A-1 - no Z rows'!T35</f>
        <v>2019459.79</v>
      </c>
      <c r="U33" s="37">
        <f>+'Exhibit A-1 - no Z rows'!U35</f>
        <v>6206098900.6199999</v>
      </c>
    </row>
    <row r="34" spans="1:23" ht="15" customHeight="1" x14ac:dyDescent="0.5">
      <c r="A34" s="35" t="str">
        <f>+'Exhibit A-1 - no Z rows'!A36</f>
        <v>Total Liabilities</v>
      </c>
      <c r="B34" s="37">
        <f>+'Exhibit A-1 - no Z rows'!B36</f>
        <v>5862561682.9499998</v>
      </c>
      <c r="C34" s="1">
        <v>0</v>
      </c>
      <c r="D34" s="1">
        <v>0</v>
      </c>
      <c r="E34" s="37">
        <f>+'Exhibit A-1 - no Z rows'!E36</f>
        <v>711.84</v>
      </c>
      <c r="F34" s="1">
        <v>0</v>
      </c>
      <c r="G34" s="37">
        <f>+'Exhibit A-1 - no Z rows'!G36</f>
        <v>73028.34</v>
      </c>
      <c r="H34" s="37">
        <f>+'Exhibit A-1 - no Z rows'!H36</f>
        <v>11925.3</v>
      </c>
      <c r="I34" s="37">
        <f>+'Exhibit A-1 - no Z rows'!I36</f>
        <v>15095.58</v>
      </c>
      <c r="J34" s="37">
        <f>+'Exhibit A-1 - no Z rows'!J36</f>
        <v>44525163.259999998</v>
      </c>
      <c r="K34" s="1">
        <v>0</v>
      </c>
      <c r="L34" s="1">
        <v>0</v>
      </c>
      <c r="M34" s="1">
        <v>0</v>
      </c>
      <c r="N34" s="1">
        <v>0</v>
      </c>
      <c r="O34" s="1">
        <v>0</v>
      </c>
      <c r="P34" s="37">
        <f>+'Exhibit A-1 - no Z rows'!P36</f>
        <v>11425166.890000001</v>
      </c>
      <c r="Q34" s="37">
        <f>+'Exhibit A-1 - no Z rows'!Q36</f>
        <v>285466666.67000002</v>
      </c>
      <c r="R34" s="1">
        <v>0</v>
      </c>
      <c r="S34" s="1">
        <v>0</v>
      </c>
      <c r="T34" s="37">
        <f>+'Exhibit A-1 - no Z rows'!T36</f>
        <v>2019459.79</v>
      </c>
      <c r="U34" s="37">
        <f>+'Exhibit A-1 - no Z rows'!U36</f>
        <v>6206098900.6199999</v>
      </c>
    </row>
    <row r="35" spans="1:23" ht="15" customHeight="1" x14ac:dyDescent="0.5">
      <c r="A35" s="298" t="str">
        <f>+'Exhibit A-1 - no Z rows'!A39</f>
        <v>FUND FINANCIAL STATEMENT – FUND BALANCES</v>
      </c>
      <c r="B35" s="298"/>
      <c r="C35" s="298"/>
      <c r="D35" s="298"/>
      <c r="E35" s="298"/>
      <c r="F35" s="298"/>
      <c r="G35" s="298"/>
      <c r="H35" s="298"/>
      <c r="I35" s="298"/>
      <c r="J35" s="298"/>
      <c r="K35" s="298"/>
      <c r="L35" s="298"/>
      <c r="M35" s="298"/>
      <c r="N35" s="298"/>
      <c r="O35" s="298"/>
      <c r="P35" s="298"/>
      <c r="Q35" s="298"/>
      <c r="R35" s="298"/>
      <c r="S35" s="298"/>
      <c r="T35" s="298"/>
      <c r="U35" s="298"/>
    </row>
    <row r="36" spans="1:23" ht="15" customHeight="1" x14ac:dyDescent="0.5">
      <c r="A36" s="298" t="str">
        <f>+'Exhibit A-1 - no Z rows'!A40</f>
        <v>Fund Balances (Deficits):</v>
      </c>
      <c r="B36" s="298"/>
      <c r="C36" s="298"/>
      <c r="D36" s="298"/>
      <c r="E36" s="298"/>
      <c r="F36" s="298"/>
      <c r="G36" s="298"/>
      <c r="H36" s="298"/>
      <c r="I36" s="298"/>
      <c r="J36" s="298"/>
      <c r="K36" s="298"/>
      <c r="L36" s="298"/>
      <c r="M36" s="298"/>
      <c r="N36" s="298"/>
      <c r="O36" s="298"/>
      <c r="P36" s="298"/>
      <c r="Q36" s="298"/>
      <c r="R36" s="298"/>
      <c r="S36" s="298"/>
      <c r="T36" s="298"/>
      <c r="U36" s="298"/>
    </row>
    <row r="37" spans="1:23" ht="15" customHeight="1" x14ac:dyDescent="0.5">
      <c r="A37" s="35" t="str">
        <f>+'Exhibit A-1 - no Z rows'!A41</f>
        <v>Restricted</v>
      </c>
      <c r="B37" s="5">
        <v>0</v>
      </c>
      <c r="C37" s="5">
        <v>0</v>
      </c>
      <c r="D37" s="5">
        <v>0</v>
      </c>
      <c r="E37" s="5">
        <v>0</v>
      </c>
      <c r="F37" s="5">
        <v>0</v>
      </c>
      <c r="G37" s="5">
        <v>0</v>
      </c>
      <c r="H37" s="21">
        <f>+'Exhibit A-1 - no Z rows'!H41</f>
        <v>7850039.8200000003</v>
      </c>
      <c r="I37" s="5">
        <v>0</v>
      </c>
      <c r="J37" s="5">
        <v>0</v>
      </c>
      <c r="K37" s="5">
        <v>0</v>
      </c>
      <c r="L37" s="5">
        <v>0</v>
      </c>
      <c r="M37" s="5">
        <v>0</v>
      </c>
      <c r="N37" s="5">
        <v>0</v>
      </c>
      <c r="O37" s="5">
        <v>0</v>
      </c>
      <c r="P37" s="5">
        <v>0</v>
      </c>
      <c r="Q37" s="21">
        <f>+'Exhibit A-1 - no Z rows'!Q41</f>
        <v>941859855.91999996</v>
      </c>
      <c r="R37" s="5">
        <v>0</v>
      </c>
      <c r="S37" s="5">
        <v>0</v>
      </c>
      <c r="T37" s="5">
        <v>0</v>
      </c>
      <c r="U37" s="21">
        <f>+'Exhibit A-1 - no Z rows'!U41</f>
        <v>949709895.74000001</v>
      </c>
    </row>
    <row r="38" spans="1:23" ht="15" customHeight="1" x14ac:dyDescent="0.5">
      <c r="A38" s="35" t="str">
        <f>+'Exhibit A-1 - no Z rows'!A42</f>
        <v>Committed</v>
      </c>
      <c r="B38" s="5">
        <v>0</v>
      </c>
      <c r="C38" s="5">
        <v>0</v>
      </c>
      <c r="D38" s="5">
        <v>0</v>
      </c>
      <c r="E38" s="5">
        <v>0</v>
      </c>
      <c r="F38" s="5">
        <v>0</v>
      </c>
      <c r="G38" s="5">
        <v>0</v>
      </c>
      <c r="H38" s="5">
        <v>0</v>
      </c>
      <c r="I38" s="5">
        <v>0</v>
      </c>
      <c r="J38" s="5">
        <v>0</v>
      </c>
      <c r="K38" s="5">
        <v>0</v>
      </c>
      <c r="L38" s="21">
        <f>+'Exhibit A-1 - no Z rows'!L42</f>
        <v>36.479999999999997</v>
      </c>
      <c r="M38" s="5">
        <v>0</v>
      </c>
      <c r="N38" s="5">
        <v>0</v>
      </c>
      <c r="O38" s="5">
        <v>0</v>
      </c>
      <c r="P38" s="5">
        <v>0</v>
      </c>
      <c r="Q38" s="5">
        <v>0</v>
      </c>
      <c r="R38" s="5">
        <v>0</v>
      </c>
      <c r="S38" s="5">
        <v>0</v>
      </c>
      <c r="T38" s="21">
        <f>+'Exhibit A-1 - no Z rows'!T42</f>
        <v>119667864.17</v>
      </c>
      <c r="U38" s="21">
        <f>+'Exhibit A-1 - no Z rows'!U42</f>
        <v>119667900.65000001</v>
      </c>
    </row>
    <row r="39" spans="1:23" ht="15" customHeight="1" x14ac:dyDescent="0.5">
      <c r="A39" s="35" t="str">
        <f>+'Exhibit A-1 - no Z rows'!A43</f>
        <v>Unassigned</v>
      </c>
      <c r="B39" s="112">
        <v>29712805025.580002</v>
      </c>
      <c r="C39" s="5">
        <v>0</v>
      </c>
      <c r="D39" s="5">
        <v>0</v>
      </c>
      <c r="E39" s="21">
        <f>+'Exhibit A-1 - no Z rows'!E43</f>
        <v>-711.84</v>
      </c>
      <c r="F39" s="5">
        <v>0</v>
      </c>
      <c r="G39" s="21">
        <f>+'Exhibit A-1 - no Z rows'!G43</f>
        <v>-73028.34</v>
      </c>
      <c r="H39" s="5">
        <v>0</v>
      </c>
      <c r="I39" s="21">
        <f>+'Exhibit A-1 - no Z rows'!I43</f>
        <v>-15095.58</v>
      </c>
      <c r="J39" s="21">
        <f>+'Exhibit A-1 - no Z rows'!J43</f>
        <v>26917711771.799999</v>
      </c>
      <c r="K39" s="5">
        <v>0</v>
      </c>
      <c r="L39" s="5">
        <v>0</v>
      </c>
      <c r="M39" s="5">
        <v>0</v>
      </c>
      <c r="N39" s="5">
        <v>0</v>
      </c>
      <c r="O39" s="5">
        <v>0</v>
      </c>
      <c r="P39" s="21">
        <f>+'Exhibit A-1 - no Z rows'!P43</f>
        <v>-11425166.890000001</v>
      </c>
      <c r="Q39" s="5">
        <v>0</v>
      </c>
      <c r="R39" s="5">
        <v>0</v>
      </c>
      <c r="S39" s="5">
        <v>0</v>
      </c>
      <c r="T39" s="5">
        <v>0</v>
      </c>
      <c r="U39" s="20">
        <v>56619002794.730003</v>
      </c>
    </row>
    <row r="40" spans="1:23" ht="15" customHeight="1" x14ac:dyDescent="0.5">
      <c r="A40" s="35" t="str">
        <f>+'Exhibit A-1 - no Z rows'!A44</f>
        <v>Total Fund Balances</v>
      </c>
      <c r="B40" s="110">
        <v>29712805025.580002</v>
      </c>
      <c r="C40" s="1">
        <v>0</v>
      </c>
      <c r="D40" s="1">
        <v>0</v>
      </c>
      <c r="E40" s="23">
        <f>+'Exhibit A-1 - no Z rows'!E44</f>
        <v>-711.84</v>
      </c>
      <c r="F40" s="23">
        <f>+'Exhibit A-1 - no Z rows'!F44</f>
        <v>3.4924596548080398E-10</v>
      </c>
      <c r="G40" s="23">
        <f>+'Exhibit A-1 - no Z rows'!G44</f>
        <v>-73028.34</v>
      </c>
      <c r="H40" s="23">
        <f>+'Exhibit A-1 - no Z rows'!H44</f>
        <v>7850039.8200000003</v>
      </c>
      <c r="I40" s="23">
        <f>+'Exhibit A-1 - no Z rows'!I44</f>
        <v>-15095.58</v>
      </c>
      <c r="J40" s="23">
        <f>+'Exhibit A-1 - no Z rows'!J44</f>
        <v>26917711771.799999</v>
      </c>
      <c r="K40" s="1">
        <v>0</v>
      </c>
      <c r="L40" s="23">
        <f>+'Exhibit A-1 - no Z rows'!L44</f>
        <v>36.480000000000302</v>
      </c>
      <c r="M40" s="1">
        <v>0</v>
      </c>
      <c r="N40" s="1">
        <v>0</v>
      </c>
      <c r="O40" s="1">
        <v>0</v>
      </c>
      <c r="P40" s="23">
        <f>+'Exhibit A-1 - no Z rows'!P44</f>
        <v>-11425166.890000001</v>
      </c>
      <c r="Q40" s="23">
        <f>+'Exhibit A-1 - no Z rows'!Q44</f>
        <v>941859855.91999996</v>
      </c>
      <c r="R40" s="1">
        <v>0</v>
      </c>
      <c r="S40" s="1">
        <v>0</v>
      </c>
      <c r="T40" s="23">
        <f>+'Exhibit A-1 - no Z rows'!T44</f>
        <v>119667864.17</v>
      </c>
      <c r="U40" s="22">
        <v>57688380591.120003</v>
      </c>
    </row>
    <row r="41" spans="1:23" ht="15" customHeight="1" thickBot="1" x14ac:dyDescent="0.55000000000000004">
      <c r="A41" s="35" t="str">
        <f>+'Exhibit A-1 - no Z rows'!A46</f>
        <v>Total Liabilities, Deferred Inflows and Fund Balances</v>
      </c>
      <c r="B41" s="30">
        <v>35575366708.529999</v>
      </c>
      <c r="C41" s="6">
        <v>0</v>
      </c>
      <c r="D41" s="6">
        <v>0</v>
      </c>
      <c r="E41" s="6">
        <v>0</v>
      </c>
      <c r="F41" s="6">
        <v>0</v>
      </c>
      <c r="G41" s="6">
        <v>0</v>
      </c>
      <c r="H41" s="31">
        <f>+'Exhibit A-1 - no Z rows'!H46</f>
        <v>7861965.1200000001</v>
      </c>
      <c r="I41" s="6">
        <v>0</v>
      </c>
      <c r="J41" s="31">
        <f>+'Exhibit A-1 - no Z rows'!J46</f>
        <v>26962236935.060001</v>
      </c>
      <c r="K41" s="6">
        <v>0</v>
      </c>
      <c r="L41" s="31">
        <f>+'Exhibit A-1 - no Z rows'!L46</f>
        <v>36.480000000000302</v>
      </c>
      <c r="M41" s="6">
        <v>0</v>
      </c>
      <c r="N41" s="6">
        <v>0</v>
      </c>
      <c r="O41" s="6">
        <v>0</v>
      </c>
      <c r="P41" s="6">
        <v>0</v>
      </c>
      <c r="Q41" s="31">
        <f>+'Exhibit A-1 - no Z rows'!Q46</f>
        <v>1227326522.5899999</v>
      </c>
      <c r="R41" s="6">
        <v>0</v>
      </c>
      <c r="S41" s="6">
        <v>0</v>
      </c>
      <c r="T41" s="31">
        <f>+'Exhibit A-1 - no Z rows'!T46</f>
        <v>121687323.95999999</v>
      </c>
      <c r="U41" s="30">
        <v>63894479491.739998</v>
      </c>
      <c r="W41" s="7"/>
    </row>
    <row r="42" spans="1:23" s="198" customFormat="1" ht="15" customHeight="1" thickTop="1" x14ac:dyDescent="0.5">
      <c r="A42" s="260" t="s">
        <v>510</v>
      </c>
      <c r="B42" s="260"/>
      <c r="C42" s="260"/>
      <c r="D42" s="260"/>
      <c r="E42" s="260"/>
      <c r="F42" s="260"/>
      <c r="G42" s="260"/>
      <c r="H42" s="260"/>
      <c r="I42" s="260"/>
      <c r="J42" s="260"/>
      <c r="K42" s="260"/>
      <c r="L42" s="260"/>
      <c r="M42" s="260"/>
      <c r="N42" s="260"/>
      <c r="O42" s="260"/>
      <c r="P42" s="260"/>
      <c r="Q42" s="260"/>
      <c r="R42" s="260"/>
      <c r="S42" s="260"/>
      <c r="T42" s="260"/>
      <c r="U42" s="260"/>
    </row>
    <row r="43" spans="1:23" ht="15" customHeight="1" x14ac:dyDescent="0.5">
      <c r="A43" s="261" t="s">
        <v>511</v>
      </c>
      <c r="B43" s="261"/>
      <c r="C43" s="261"/>
      <c r="D43" s="261"/>
      <c r="E43" s="261"/>
      <c r="F43" s="261"/>
      <c r="G43" s="261"/>
      <c r="H43" s="261"/>
      <c r="I43" s="261"/>
      <c r="J43" s="261"/>
      <c r="K43" s="261"/>
      <c r="L43" s="261"/>
      <c r="M43" s="261"/>
      <c r="N43" s="261"/>
      <c r="O43" s="261"/>
      <c r="P43" s="261"/>
      <c r="Q43" s="261"/>
      <c r="R43" s="261"/>
      <c r="S43" s="261"/>
      <c r="T43" s="261"/>
      <c r="U43" s="261"/>
    </row>
    <row r="44" spans="1:23" ht="15" hidden="1" customHeight="1" x14ac:dyDescent="0.5">
      <c r="A44" s="113"/>
      <c r="B44" s="21"/>
      <c r="D44" s="21"/>
      <c r="F44" s="21"/>
      <c r="G44" s="21"/>
      <c r="H44" s="21"/>
      <c r="I44" s="21"/>
      <c r="J44" s="21"/>
      <c r="K44" s="21"/>
      <c r="L44" s="21"/>
      <c r="M44" s="21"/>
      <c r="N44" s="21"/>
      <c r="O44" s="21"/>
      <c r="P44" s="21"/>
      <c r="Q44" s="21"/>
      <c r="R44" s="21"/>
      <c r="S44" s="21"/>
      <c r="T44" s="21"/>
      <c r="U44" s="21"/>
    </row>
    <row r="45" spans="1:23" ht="15" hidden="1" customHeight="1" x14ac:dyDescent="0.5">
      <c r="A45" s="113"/>
      <c r="B45" s="21"/>
      <c r="D45" s="21"/>
      <c r="F45" s="21"/>
      <c r="G45" s="21"/>
      <c r="H45" s="21"/>
      <c r="I45" s="21"/>
      <c r="J45" s="21"/>
      <c r="K45" s="21"/>
      <c r="L45" s="21"/>
      <c r="M45" s="21"/>
      <c r="N45" s="21"/>
      <c r="O45" s="21"/>
      <c r="P45" s="21"/>
      <c r="Q45" s="21"/>
      <c r="R45" s="21"/>
      <c r="S45" s="21"/>
      <c r="T45" s="21"/>
      <c r="U45" s="21"/>
    </row>
    <row r="46" spans="1:23" ht="15" hidden="1" customHeight="1" x14ac:dyDescent="0.5">
      <c r="A46" s="113"/>
      <c r="B46" s="21"/>
      <c r="D46" s="21"/>
      <c r="F46" s="21"/>
      <c r="G46" s="21"/>
      <c r="H46" s="21"/>
      <c r="I46" s="21"/>
      <c r="J46" s="21"/>
      <c r="K46" s="21"/>
      <c r="L46" s="21"/>
      <c r="M46" s="21"/>
      <c r="N46" s="21"/>
      <c r="O46" s="21"/>
      <c r="P46" s="21"/>
      <c r="Q46" s="21"/>
      <c r="R46" s="21"/>
      <c r="S46" s="21"/>
      <c r="T46" s="21"/>
      <c r="U46" s="21"/>
    </row>
    <row r="47" spans="1:23" ht="15" hidden="1" customHeight="1" x14ac:dyDescent="0.5">
      <c r="A47" s="113"/>
      <c r="B47" s="21"/>
      <c r="D47" s="21"/>
      <c r="F47" s="21"/>
      <c r="G47" s="21"/>
      <c r="H47" s="21"/>
      <c r="I47" s="21"/>
      <c r="J47" s="21"/>
      <c r="K47" s="21"/>
      <c r="L47" s="21"/>
      <c r="M47" s="21"/>
      <c r="N47" s="21"/>
      <c r="O47" s="21"/>
      <c r="P47" s="21"/>
      <c r="Q47" s="21"/>
      <c r="R47" s="21"/>
      <c r="S47" s="21"/>
      <c r="T47" s="21"/>
      <c r="U47" s="21"/>
    </row>
  </sheetData>
  <mergeCells count="10">
    <mergeCell ref="A1:XFD1"/>
    <mergeCell ref="A42:U42"/>
    <mergeCell ref="A43:U43"/>
    <mergeCell ref="A3:U3"/>
    <mergeCell ref="A4:U4"/>
    <mergeCell ref="A5:U5"/>
    <mergeCell ref="A24:U24"/>
    <mergeCell ref="A23:U23"/>
    <mergeCell ref="A35:U35"/>
    <mergeCell ref="A36:U36"/>
  </mergeCells>
  <conditionalFormatting sqref="A1 A3:A5">
    <cfRule type="cellIs" dxfId="46" priority="1" operator="equal">
      <formula>0</formula>
    </cfRule>
  </conditionalFormatting>
  <conditionalFormatting sqref="A42:A43">
    <cfRule type="cellIs" dxfId="45" priority="2" operator="equal">
      <formula>0</formula>
    </cfRule>
  </conditionalFormatting>
  <conditionalFormatting sqref="A6:B6 H6 Q6 T6:U6 J6:J7 A7 U7:U8 A8:B8 A9:U9 A10 Q10 U10:U14 A11:B11 A12 J12:J15 H13 L13 A13:B15">
    <cfRule type="cellIs" dxfId="44" priority="6" operator="equal">
      <formula>0</formula>
    </cfRule>
  </conditionalFormatting>
  <conditionalFormatting sqref="A20:B20 A21:U22 A23:A24 A35:A38">
    <cfRule type="cellIs" dxfId="43" priority="14" operator="equal">
      <formula>0</formula>
    </cfRule>
  </conditionalFormatting>
  <conditionalFormatting sqref="A39:B41">
    <cfRule type="cellIs" dxfId="42" priority="11" operator="equal">
      <formula>0</formula>
    </cfRule>
  </conditionalFormatting>
  <conditionalFormatting sqref="B19">
    <cfRule type="cellIs" dxfId="41" priority="15" operator="equal">
      <formula>0</formula>
    </cfRule>
  </conditionalFormatting>
  <conditionalFormatting sqref="H15 L15 Q15 A16:U17 A18:A19 J18:J20 T19 H19:H20 L19:L20 Q19:Q20 E25 G25 J25 A25:B26 U25:U30 A27 J27 A28:B34 H31 J31 T31:U31 I32 U32 P32:Q34 E33:E34 G33:J34 T33:U34 H37 Q37 U37 L38 T38:U38 E39 G39 I39:J39 P39 E40:J40 P40:Q40 T40 L40:L41 H41 J41 Q41 A44:U47">
    <cfRule type="cellIs" dxfId="40" priority="16" operator="equal">
      <formula>0</formula>
    </cfRule>
  </conditionalFormatting>
  <conditionalFormatting sqref="T15:U15">
    <cfRule type="cellIs" dxfId="39" priority="5" operator="equal">
      <formula>0</formula>
    </cfRule>
  </conditionalFormatting>
  <conditionalFormatting sqref="T20:U20">
    <cfRule type="cellIs" dxfId="38" priority="3" operator="equal">
      <formula>0</formula>
    </cfRule>
  </conditionalFormatting>
  <conditionalFormatting sqref="T41:U41">
    <cfRule type="cellIs" dxfId="37" priority="8" operator="equal">
      <formula>0</formula>
    </cfRule>
  </conditionalFormatting>
  <conditionalFormatting sqref="U18:U19">
    <cfRule type="cellIs" dxfId="36" priority="4" operator="equal">
      <formula>0</formula>
    </cfRule>
  </conditionalFormatting>
  <conditionalFormatting sqref="U39:U40">
    <cfRule type="cellIs" dxfId="35" priority="9" operator="equal">
      <formula>0</formula>
    </cfRule>
  </conditionalFormatting>
  <hyperlinks>
    <hyperlink ref="A42" location="'Table of Contents'!A1" display="Return to TOC" xr:uid="{BEA8C1B7-13C2-4825-BDC5-BAE1EACBF40A}"/>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8">
    <tabColor rgb="FF92D050"/>
  </sheetPr>
  <dimension ref="A1:M50"/>
  <sheetViews>
    <sheetView showRuler="0" topLeftCell="C20" workbookViewId="0">
      <selection activeCell="H44" sqref="H44"/>
    </sheetView>
  </sheetViews>
  <sheetFormatPr defaultColWidth="0" defaultRowHeight="15" zeroHeight="1" x14ac:dyDescent="0.5"/>
  <cols>
    <col min="1" max="1" width="52.1640625" style="2" customWidth="1"/>
    <col min="2" max="2" width="19.5546875" style="2" bestFit="1" customWidth="1"/>
    <col min="3" max="3" width="14.33203125" style="2" bestFit="1" customWidth="1"/>
    <col min="4" max="4" width="15.33203125" style="2" bestFit="1" customWidth="1"/>
    <col min="5" max="6" width="23" style="2" bestFit="1" customWidth="1"/>
    <col min="7" max="7" width="17.109375" style="2" bestFit="1" customWidth="1"/>
    <col min="8" max="8" width="12.83203125" style="2" customWidth="1"/>
    <col min="9" max="9" width="17.109375" style="2" bestFit="1" customWidth="1"/>
    <col min="10" max="10" width="21.71875" style="2" customWidth="1"/>
    <col min="11" max="11" width="17" style="2" customWidth="1"/>
    <col min="12" max="12" width="18.33203125" style="2" bestFit="1" customWidth="1"/>
    <col min="13" max="13" width="21.44140625" style="2" bestFit="1" customWidth="1"/>
    <col min="14" max="16384" width="12.83203125" style="2" hidden="1"/>
  </cols>
  <sheetData>
    <row r="1" spans="1:13" s="17" customFormat="1" ht="15" customHeight="1" x14ac:dyDescent="0.6">
      <c r="A1" s="115" t="s">
        <v>0</v>
      </c>
    </row>
    <row r="2" spans="1:13" ht="15" customHeight="1" x14ac:dyDescent="0.5">
      <c r="A2" s="15" t="s">
        <v>93</v>
      </c>
      <c r="B2" s="15"/>
      <c r="C2" s="15"/>
      <c r="D2" s="15"/>
      <c r="E2" s="15"/>
      <c r="F2" s="15"/>
      <c r="G2" s="15"/>
    </row>
    <row r="3" spans="1:13" ht="15" customHeight="1" x14ac:dyDescent="0.5">
      <c r="A3" s="126" t="s">
        <v>94</v>
      </c>
      <c r="B3" s="15"/>
      <c r="C3" s="15"/>
      <c r="D3" s="15"/>
      <c r="E3" s="15"/>
      <c r="F3" s="15"/>
      <c r="G3" s="15"/>
    </row>
    <row r="4" spans="1:13" ht="15" customHeight="1" x14ac:dyDescent="0.5">
      <c r="A4" s="44" t="s">
        <v>1</v>
      </c>
      <c r="B4" s="15"/>
      <c r="C4" s="15"/>
      <c r="D4" s="15"/>
      <c r="E4" s="15"/>
      <c r="F4" s="15"/>
      <c r="G4" s="15"/>
    </row>
    <row r="5" spans="1:13" ht="70.900000000000006" customHeight="1" x14ac:dyDescent="0.5">
      <c r="A5" s="114"/>
      <c r="B5" s="34" t="s">
        <v>95</v>
      </c>
      <c r="C5" s="34" t="s">
        <v>96</v>
      </c>
      <c r="D5" s="34" t="s">
        <v>97</v>
      </c>
      <c r="E5" s="34" t="s">
        <v>98</v>
      </c>
      <c r="F5" s="34" t="s">
        <v>99</v>
      </c>
      <c r="G5" s="34" t="s">
        <v>100</v>
      </c>
      <c r="H5" s="34" t="s">
        <v>101</v>
      </c>
      <c r="I5" s="34" t="s">
        <v>102</v>
      </c>
      <c r="J5" s="34" t="s">
        <v>103</v>
      </c>
      <c r="K5" s="34" t="s">
        <v>104</v>
      </c>
      <c r="L5" s="34" t="s">
        <v>105</v>
      </c>
      <c r="M5" s="34" t="s">
        <v>106</v>
      </c>
    </row>
    <row r="6" spans="1:13" ht="15" customHeight="1" x14ac:dyDescent="0.5">
      <c r="A6" s="116" t="str">
        <f>+'Exhibit B-1 no Z rows'!A2</f>
        <v>ASSETS</v>
      </c>
      <c r="B6" s="117"/>
      <c r="C6" s="117"/>
      <c r="D6" s="117"/>
      <c r="E6" s="117"/>
      <c r="F6" s="117"/>
      <c r="G6" s="117"/>
      <c r="H6" s="117"/>
      <c r="I6" s="117"/>
      <c r="J6" s="117"/>
      <c r="K6" s="117"/>
      <c r="L6" s="117"/>
      <c r="M6" s="117"/>
    </row>
    <row r="7" spans="1:13" ht="15" customHeight="1" x14ac:dyDescent="0.5">
      <c r="A7" s="35" t="str">
        <f>+'Exhibit B-1 no Z rows'!A3</f>
        <v>Current Assets:</v>
      </c>
      <c r="B7" s="21"/>
      <c r="C7" s="21"/>
      <c r="D7" s="21"/>
      <c r="E7" s="21"/>
      <c r="F7" s="21"/>
      <c r="G7" s="21"/>
      <c r="H7" s="21"/>
      <c r="I7" s="21"/>
      <c r="J7" s="21"/>
      <c r="K7" s="21"/>
      <c r="L7" s="21"/>
      <c r="M7" s="21"/>
    </row>
    <row r="8" spans="1:13" ht="15" customHeight="1" x14ac:dyDescent="0.5">
      <c r="A8" s="38" t="str">
        <f>+'Exhibit B-1 no Z rows'!A4</f>
        <v>Cash and Cash Equivalents:</v>
      </c>
      <c r="B8" s="21"/>
      <c r="C8" s="21"/>
      <c r="D8" s="21"/>
      <c r="E8" s="21"/>
      <c r="F8" s="21"/>
      <c r="G8" s="21"/>
      <c r="H8" s="21"/>
      <c r="I8" s="21"/>
      <c r="J8" s="21"/>
      <c r="K8" s="21"/>
      <c r="L8" s="21"/>
      <c r="M8" s="21"/>
    </row>
    <row r="9" spans="1:13" ht="15" customHeight="1" x14ac:dyDescent="0.5">
      <c r="A9" s="24" t="str">
        <f>+'Exhibit B-1 no Z rows'!A5</f>
        <v>Cash in Bank (Note 3)</v>
      </c>
      <c r="B9" s="19">
        <f>+'Exhibit B-1 no Z rows'!B5</f>
        <v>6437885.9400000004</v>
      </c>
      <c r="C9" s="28" t="s">
        <v>257</v>
      </c>
      <c r="D9" s="28" t="s">
        <v>257</v>
      </c>
      <c r="E9" s="28" t="s">
        <v>257</v>
      </c>
      <c r="F9" s="28" t="s">
        <v>257</v>
      </c>
      <c r="G9" s="28" t="s">
        <v>257</v>
      </c>
      <c r="H9" s="28" t="s">
        <v>257</v>
      </c>
      <c r="I9" s="28" t="s">
        <v>257</v>
      </c>
      <c r="J9" s="28" t="s">
        <v>257</v>
      </c>
      <c r="K9" s="28" t="s">
        <v>257</v>
      </c>
      <c r="L9" s="19">
        <f>+'Exhibit B-1 no Z rows'!L5</f>
        <v>12251128.359999999</v>
      </c>
      <c r="M9" s="19">
        <f>+'Exhibit B-1 no Z rows'!M5</f>
        <v>18689014.300000001</v>
      </c>
    </row>
    <row r="10" spans="1:13" ht="15" customHeight="1" x14ac:dyDescent="0.5">
      <c r="A10" s="24" t="str">
        <f>+'Exhibit B-1 no Z rows'!A6</f>
        <v>Cash in State Treasury</v>
      </c>
      <c r="B10" s="21"/>
      <c r="C10" s="21"/>
      <c r="D10" s="21"/>
      <c r="E10" s="21"/>
      <c r="F10" s="21"/>
      <c r="G10" s="21"/>
      <c r="H10" s="21">
        <f>+'Exhibit B-1 no Z rows'!H6</f>
        <v>3750</v>
      </c>
      <c r="I10" s="21">
        <f>+'Exhibit B-1 no Z rows'!I6</f>
        <v>6057770.7699999996</v>
      </c>
      <c r="J10" s="21"/>
      <c r="K10" s="21">
        <f>+'Exhibit B-1 no Z rows'!K6</f>
        <v>2086.7800000000002</v>
      </c>
      <c r="L10" s="21"/>
      <c r="M10" s="21">
        <f>+'Exhibit B-1 no Z rows'!M6</f>
        <v>6063607.5499999998</v>
      </c>
    </row>
    <row r="11" spans="1:13" ht="15" customHeight="1" x14ac:dyDescent="0.5">
      <c r="A11" s="38" t="str">
        <f>+'Exhibit B-1 no Z rows'!A7</f>
        <v>Short Term Investments (Note 3)</v>
      </c>
      <c r="B11" s="21">
        <f>+'Exhibit B-1 no Z rows'!B7</f>
        <v>1316237.25</v>
      </c>
      <c r="C11" s="21"/>
      <c r="D11" s="21"/>
      <c r="E11" s="21"/>
      <c r="F11" s="21"/>
      <c r="G11" s="21"/>
      <c r="H11" s="21"/>
      <c r="I11" s="21"/>
      <c r="J11" s="21"/>
      <c r="K11" s="21"/>
      <c r="L11" s="21"/>
      <c r="M11" s="21">
        <f>+'Exhibit B-1 no Z rows'!M7</f>
        <v>1316237.25</v>
      </c>
    </row>
    <row r="12" spans="1:13" ht="15" customHeight="1" x14ac:dyDescent="0.5">
      <c r="A12" s="38" t="str">
        <f>+'Exhibit B-1 no Z rows'!A8</f>
        <v>Receivables:</v>
      </c>
      <c r="B12" s="21"/>
      <c r="C12" s="21"/>
      <c r="D12" s="21"/>
      <c r="E12" s="21"/>
      <c r="F12" s="21"/>
      <c r="G12" s="21"/>
      <c r="H12" s="21"/>
      <c r="I12" s="21"/>
      <c r="J12" s="21"/>
      <c r="K12" s="21"/>
      <c r="L12" s="21"/>
      <c r="M12" s="21"/>
    </row>
    <row r="13" spans="1:13" ht="15" customHeight="1" x14ac:dyDescent="0.5">
      <c r="A13" s="24" t="str">
        <f>+'Exhibit B-1 no Z rows'!A9</f>
        <v>Interest and Dividends</v>
      </c>
      <c r="B13" s="21">
        <f>+'Exhibit B-1 no Z rows'!B9</f>
        <v>27840.12</v>
      </c>
      <c r="C13" s="21"/>
      <c r="D13" s="21">
        <f>+'Exhibit B-1 no Z rows'!D9</f>
        <v>425164.17</v>
      </c>
      <c r="E13" s="21"/>
      <c r="F13" s="21"/>
      <c r="G13" s="21"/>
      <c r="H13" s="21"/>
      <c r="I13" s="21"/>
      <c r="J13" s="21"/>
      <c r="K13" s="21">
        <f>+'Exhibit B-1 no Z rows'!K9</f>
        <v>7.6</v>
      </c>
      <c r="L13" s="21"/>
      <c r="M13" s="21">
        <f>+'Exhibit B-1 no Z rows'!M9</f>
        <v>453011.89</v>
      </c>
    </row>
    <row r="14" spans="1:13" ht="15" customHeight="1" x14ac:dyDescent="0.5">
      <c r="A14" s="35" t="str">
        <f>+'Exhibit B-1 no Z rows'!A10</f>
        <v>Due From Other Agencies</v>
      </c>
      <c r="B14" s="36"/>
      <c r="C14" s="36">
        <f>+'Exhibit B-1 no Z rows'!C10</f>
        <v>81168.23</v>
      </c>
      <c r="D14" s="36"/>
      <c r="E14" s="36"/>
      <c r="F14" s="36"/>
      <c r="G14" s="36">
        <f>+'Exhibit B-1 no Z rows'!G10</f>
        <v>2708426.29</v>
      </c>
      <c r="H14" s="36"/>
      <c r="I14" s="36"/>
      <c r="J14" s="36"/>
      <c r="K14" s="36"/>
      <c r="L14" s="36"/>
      <c r="M14" s="36">
        <f>+'Exhibit B-1 no Z rows'!M10</f>
        <v>2789594.52</v>
      </c>
    </row>
    <row r="15" spans="1:13" ht="15" customHeight="1" x14ac:dyDescent="0.5">
      <c r="A15" s="35" t="str">
        <f>+'Exhibit B-1 no Z rows'!A11</f>
        <v>Total Current Assets</v>
      </c>
      <c r="B15" s="37">
        <f>+'Exhibit B-1 no Z rows'!B11</f>
        <v>7781963.3099999996</v>
      </c>
      <c r="C15" s="37">
        <f>+'Exhibit B-1 no Z rows'!C11</f>
        <v>81168.23</v>
      </c>
      <c r="D15" s="37">
        <f>+'Exhibit B-1 no Z rows'!D11</f>
        <v>425164.17</v>
      </c>
      <c r="E15" s="37"/>
      <c r="F15" s="37"/>
      <c r="G15" s="37">
        <f>+'Exhibit B-1 no Z rows'!G11</f>
        <v>2708426.29</v>
      </c>
      <c r="H15" s="37">
        <f>+'Exhibit B-1 no Z rows'!H11</f>
        <v>3750</v>
      </c>
      <c r="I15" s="37">
        <f>+'Exhibit B-1 no Z rows'!I11</f>
        <v>6057770.7699999996</v>
      </c>
      <c r="J15" s="37"/>
      <c r="K15" s="37">
        <f>+'Exhibit B-1 no Z rows'!K11</f>
        <v>2094.38</v>
      </c>
      <c r="L15" s="37">
        <f>+'Exhibit B-1 no Z rows'!L11</f>
        <v>12251128.359999999</v>
      </c>
      <c r="M15" s="37">
        <f>+'Exhibit B-1 no Z rows'!M11</f>
        <v>29311465.510000002</v>
      </c>
    </row>
    <row r="16" spans="1:13" ht="15" customHeight="1" x14ac:dyDescent="0.5">
      <c r="A16" s="35" t="str">
        <f>+'Exhibit B-1 no Z rows'!A12</f>
        <v>Non-Current Assets:</v>
      </c>
      <c r="B16" s="117"/>
      <c r="C16" s="117"/>
      <c r="D16" s="117"/>
      <c r="E16" s="117"/>
      <c r="F16" s="117"/>
      <c r="G16" s="117"/>
      <c r="H16" s="117"/>
      <c r="I16" s="117"/>
      <c r="J16" s="117"/>
      <c r="K16" s="117"/>
      <c r="L16" s="117"/>
      <c r="M16" s="117"/>
    </row>
    <row r="17" spans="1:13" ht="15" customHeight="1" x14ac:dyDescent="0.5">
      <c r="A17" s="38" t="str">
        <f>+'Exhibit B-1 no Z rows'!A13</f>
        <v>Investments (Note 3)</v>
      </c>
      <c r="B17" s="36">
        <f>+'Exhibit B-1 no Z rows'!B13</f>
        <v>974658077.54999995</v>
      </c>
      <c r="C17" s="36"/>
      <c r="D17" s="36"/>
      <c r="E17" s="36"/>
      <c r="F17" s="36"/>
      <c r="G17" s="36"/>
      <c r="H17" s="36"/>
      <c r="I17" s="36"/>
      <c r="J17" s="36"/>
      <c r="K17" s="36"/>
      <c r="L17" s="36"/>
      <c r="M17" s="36">
        <f>+'Exhibit B-1 no Z rows'!M13</f>
        <v>974658077.54999995</v>
      </c>
    </row>
    <row r="18" spans="1:13" ht="15" customHeight="1" x14ac:dyDescent="0.5">
      <c r="A18" s="35" t="str">
        <f>+'Exhibit B-1 no Z rows'!A14</f>
        <v>Total Non-Current Assets</v>
      </c>
      <c r="B18" s="37">
        <f>+'Exhibit B-1 no Z rows'!B14</f>
        <v>974658077.54999995</v>
      </c>
      <c r="C18" s="1">
        <v>0</v>
      </c>
      <c r="D18" s="1">
        <v>0</v>
      </c>
      <c r="E18" s="1">
        <v>0</v>
      </c>
      <c r="F18" s="1">
        <v>0</v>
      </c>
      <c r="G18" s="1">
        <v>0</v>
      </c>
      <c r="H18" s="1">
        <v>0</v>
      </c>
      <c r="I18" s="1">
        <v>0</v>
      </c>
      <c r="J18" s="1">
        <v>0</v>
      </c>
      <c r="K18" s="1">
        <v>0</v>
      </c>
      <c r="L18" s="1">
        <v>0</v>
      </c>
      <c r="M18" s="37">
        <f>+'Exhibit B-1 no Z rows'!M14</f>
        <v>974658077.54999995</v>
      </c>
    </row>
    <row r="19" spans="1:13" ht="15" customHeight="1" x14ac:dyDescent="0.5">
      <c r="A19" s="15" t="str">
        <f>+'Exhibit B-1 no Z rows'!A15</f>
        <v>Total Assets</v>
      </c>
      <c r="B19" s="37">
        <f>+'Exhibit B-1 no Z rows'!B15</f>
        <v>982440040.86000001</v>
      </c>
      <c r="C19" s="37">
        <f>+'Exhibit B-1 no Z rows'!C15</f>
        <v>81168.23</v>
      </c>
      <c r="D19" s="37">
        <f>+'Exhibit B-1 no Z rows'!D15</f>
        <v>425164.17</v>
      </c>
      <c r="E19" s="1">
        <v>0</v>
      </c>
      <c r="F19" s="1">
        <v>0</v>
      </c>
      <c r="G19" s="37">
        <f>+'Exhibit B-1 no Z rows'!G15</f>
        <v>2708426.29</v>
      </c>
      <c r="H19" s="37">
        <f>+'Exhibit B-1 no Z rows'!H15</f>
        <v>3750</v>
      </c>
      <c r="I19" s="37">
        <f>+'Exhibit B-1 no Z rows'!I15</f>
        <v>6057770.7699999996</v>
      </c>
      <c r="J19" s="1">
        <v>0</v>
      </c>
      <c r="K19" s="37">
        <f>+'Exhibit B-1 no Z rows'!K15</f>
        <v>2094.38</v>
      </c>
      <c r="L19" s="37">
        <f>+'Exhibit B-1 no Z rows'!L15</f>
        <v>12251128.359999999</v>
      </c>
      <c r="M19" s="37">
        <f>+'Exhibit B-1 no Z rows'!M15</f>
        <v>1003969543.0599999</v>
      </c>
    </row>
    <row r="20" spans="1:13" ht="15" customHeight="1" x14ac:dyDescent="0.5">
      <c r="A20" s="32"/>
      <c r="B20" s="117"/>
      <c r="C20" s="117"/>
      <c r="D20" s="117"/>
      <c r="E20" s="117"/>
      <c r="F20" s="117"/>
      <c r="G20" s="117"/>
      <c r="H20" s="117"/>
      <c r="I20" s="117"/>
      <c r="J20" s="117"/>
      <c r="K20" s="117"/>
      <c r="L20" s="117"/>
      <c r="M20" s="117"/>
    </row>
    <row r="21" spans="1:13" ht="15" customHeight="1" x14ac:dyDescent="0.5">
      <c r="A21" s="32"/>
      <c r="B21" s="21"/>
      <c r="C21" s="21"/>
      <c r="D21" s="21"/>
      <c r="E21" s="21"/>
      <c r="F21" s="21"/>
      <c r="G21" s="21"/>
      <c r="H21" s="21"/>
      <c r="I21" s="21"/>
      <c r="J21" s="21"/>
      <c r="K21" s="21"/>
      <c r="L21" s="21"/>
      <c r="M21" s="21"/>
    </row>
    <row r="22" spans="1:13" ht="15" customHeight="1" thickBot="1" x14ac:dyDescent="0.55000000000000004">
      <c r="A22" s="15" t="str">
        <f>+'Exhibit B-1 no Z rows'!A18</f>
        <v>Total Assets and Deferred Outflows of Resources</v>
      </c>
      <c r="B22" s="118">
        <f>+'Exhibit B-1 no Z rows'!B18</f>
        <v>982440040.86000001</v>
      </c>
      <c r="C22" s="118">
        <f>+'Exhibit B-1 no Z rows'!C18</f>
        <v>81168.23</v>
      </c>
      <c r="D22" s="118">
        <f>+'Exhibit B-1 no Z rows'!D18</f>
        <v>425164.17</v>
      </c>
      <c r="E22" s="6">
        <v>0</v>
      </c>
      <c r="F22" s="6">
        <v>0</v>
      </c>
      <c r="G22" s="118">
        <f>+'Exhibit B-1 no Z rows'!G18</f>
        <v>2708426.29</v>
      </c>
      <c r="H22" s="118">
        <f>+'Exhibit B-1 no Z rows'!H18</f>
        <v>3750</v>
      </c>
      <c r="I22" s="118">
        <f>+'Exhibit B-1 no Z rows'!I18</f>
        <v>6057770.7699999996</v>
      </c>
      <c r="J22" s="6">
        <v>0</v>
      </c>
      <c r="K22" s="118">
        <f>+'Exhibit B-1 no Z rows'!K18</f>
        <v>2094.38</v>
      </c>
      <c r="L22" s="118">
        <f>+'Exhibit B-1 no Z rows'!L18</f>
        <v>12251128.359999999</v>
      </c>
      <c r="M22" s="118">
        <f>+'Exhibit B-1 no Z rows'!M18</f>
        <v>1003969543.0599999</v>
      </c>
    </row>
    <row r="23" spans="1:13" ht="15" customHeight="1" thickTop="1" x14ac:dyDescent="0.5">
      <c r="A23" s="32"/>
      <c r="B23" s="49"/>
      <c r="C23" s="49"/>
      <c r="D23" s="49"/>
      <c r="E23" s="49"/>
      <c r="F23" s="49"/>
      <c r="G23" s="49"/>
      <c r="H23" s="49"/>
      <c r="I23" s="49"/>
      <c r="J23" s="49"/>
      <c r="K23" s="49"/>
      <c r="L23" s="49"/>
      <c r="M23" s="49"/>
    </row>
    <row r="24" spans="1:13" ht="15" customHeight="1" x14ac:dyDescent="0.5">
      <c r="A24" s="35" t="str">
        <f>+'Exhibit B-1 no Z rows'!A20</f>
        <v>LIABILITIES AND FUND BALANCES</v>
      </c>
      <c r="B24" s="21"/>
      <c r="C24" s="21"/>
      <c r="D24" s="21"/>
      <c r="E24" s="21"/>
      <c r="F24" s="21"/>
      <c r="G24" s="21"/>
      <c r="H24" s="21"/>
      <c r="I24" s="21"/>
      <c r="J24" s="21"/>
      <c r="K24" s="21"/>
      <c r="L24" s="21"/>
      <c r="M24" s="21"/>
    </row>
    <row r="25" spans="1:13" ht="15" customHeight="1" x14ac:dyDescent="0.5">
      <c r="A25" s="35" t="str">
        <f>+'Exhibit B-1 no Z rows'!A21</f>
        <v>Current Liabilities:</v>
      </c>
      <c r="B25" s="21"/>
      <c r="C25" s="21"/>
      <c r="D25" s="21"/>
      <c r="E25" s="21"/>
      <c r="F25" s="21"/>
      <c r="G25" s="21"/>
      <c r="H25" s="21"/>
      <c r="I25" s="21"/>
      <c r="J25" s="21"/>
      <c r="K25" s="21"/>
      <c r="L25" s="21"/>
      <c r="M25" s="21"/>
    </row>
    <row r="26" spans="1:13" ht="15" customHeight="1" x14ac:dyDescent="0.5">
      <c r="A26" s="38" t="str">
        <f>+'Exhibit B-1 no Z rows'!A22</f>
        <v>Payables From:</v>
      </c>
      <c r="B26" s="21"/>
      <c r="C26" s="21"/>
      <c r="D26" s="21"/>
      <c r="E26" s="21"/>
      <c r="F26" s="21"/>
      <c r="G26" s="21"/>
      <c r="H26" s="21"/>
      <c r="I26" s="21"/>
      <c r="J26" s="21"/>
      <c r="K26" s="21"/>
      <c r="L26" s="21"/>
      <c r="M26" s="21"/>
    </row>
    <row r="27" spans="1:13" ht="15" customHeight="1" x14ac:dyDescent="0.5">
      <c r="A27" s="35" t="str">
        <f>+'Exhibit B-1 no Z rows'!A23</f>
        <v>Accounts</v>
      </c>
      <c r="B27" s="28" t="s">
        <v>257</v>
      </c>
      <c r="C27" s="119">
        <f>+'Exhibit B-1 no Z rows'!C23</f>
        <v>81168.23</v>
      </c>
      <c r="D27" s="28" t="s">
        <v>257</v>
      </c>
      <c r="E27" s="28" t="s">
        <v>257</v>
      </c>
      <c r="F27" s="28" t="s">
        <v>257</v>
      </c>
      <c r="G27" s="119">
        <f>+'Exhibit B-1 no Z rows'!G23</f>
        <v>56.64</v>
      </c>
      <c r="H27" s="28" t="s">
        <v>257</v>
      </c>
      <c r="I27" s="28" t="s">
        <v>257</v>
      </c>
      <c r="J27" s="28" t="s">
        <v>257</v>
      </c>
      <c r="K27" s="28" t="s">
        <v>257</v>
      </c>
      <c r="L27" s="119">
        <f>+'Exhibit B-1 no Z rows'!L23</f>
        <v>84324.93</v>
      </c>
      <c r="M27" s="119">
        <f>+'Exhibit B-1 no Z rows'!M23</f>
        <v>165549.79999999999</v>
      </c>
    </row>
    <row r="28" spans="1:13" ht="15" customHeight="1" x14ac:dyDescent="0.5">
      <c r="A28" s="15" t="str">
        <f>+'Exhibit B-1 no Z rows'!A24</f>
        <v>Total Current Liabilities</v>
      </c>
      <c r="B28" s="1">
        <v>0</v>
      </c>
      <c r="C28" s="37">
        <f>+'Exhibit B-1 no Z rows'!C24</f>
        <v>81168.23</v>
      </c>
      <c r="D28" s="1">
        <v>0</v>
      </c>
      <c r="E28" s="1">
        <v>0</v>
      </c>
      <c r="F28" s="1">
        <v>0</v>
      </c>
      <c r="G28" s="37">
        <f>+'Exhibit B-1 no Z rows'!G24</f>
        <v>56.64</v>
      </c>
      <c r="H28" s="1">
        <v>0</v>
      </c>
      <c r="I28" s="1">
        <v>0</v>
      </c>
      <c r="J28" s="1">
        <v>0</v>
      </c>
      <c r="K28" s="1">
        <v>0</v>
      </c>
      <c r="L28" s="37">
        <f>+'Exhibit B-1 no Z rows'!L24</f>
        <v>84324.93</v>
      </c>
      <c r="M28" s="37">
        <f>+'Exhibit B-1 no Z rows'!M24</f>
        <v>165549.79999999999</v>
      </c>
    </row>
    <row r="29" spans="1:13" ht="15" customHeight="1" x14ac:dyDescent="0.5">
      <c r="A29" s="35" t="str">
        <f>+'Exhibit B-1 no Z rows'!A25</f>
        <v>Total Liabilities</v>
      </c>
      <c r="B29" s="1">
        <v>0</v>
      </c>
      <c r="C29" s="120">
        <f>+'Exhibit B-1 no Z rows'!C25</f>
        <v>81168.23</v>
      </c>
      <c r="D29" s="1">
        <v>0</v>
      </c>
      <c r="E29" s="1">
        <v>0</v>
      </c>
      <c r="F29" s="1">
        <v>0</v>
      </c>
      <c r="G29" s="120">
        <f>+'Exhibit B-1 no Z rows'!G25</f>
        <v>56.64</v>
      </c>
      <c r="H29" s="1">
        <v>0</v>
      </c>
      <c r="I29" s="1">
        <v>0</v>
      </c>
      <c r="J29" s="1">
        <v>0</v>
      </c>
      <c r="K29" s="1">
        <v>0</v>
      </c>
      <c r="L29" s="120">
        <f>+'Exhibit B-1 no Z rows'!L25</f>
        <v>84324.93</v>
      </c>
      <c r="M29" s="120">
        <f>+'Exhibit B-1 no Z rows'!M25</f>
        <v>165549.79999999999</v>
      </c>
    </row>
    <row r="30" spans="1:13" ht="15" customHeight="1" x14ac:dyDescent="0.5">
      <c r="A30" s="113"/>
      <c r="B30" s="121"/>
      <c r="C30" s="121"/>
      <c r="D30" s="121"/>
      <c r="E30" s="121"/>
      <c r="F30" s="121"/>
      <c r="G30" s="121"/>
      <c r="H30" s="121"/>
      <c r="I30" s="121"/>
      <c r="J30" s="121"/>
      <c r="K30" s="121"/>
      <c r="L30" s="121"/>
      <c r="M30" s="121"/>
    </row>
    <row r="31" spans="1:13" ht="15" customHeight="1" x14ac:dyDescent="0.5">
      <c r="A31" s="35" t="str">
        <f>+'Exhibit B-1 no Z rows'!A27</f>
        <v>DEFERRED INFLOWS</v>
      </c>
      <c r="B31" s="122"/>
      <c r="C31" s="122"/>
      <c r="D31" s="122"/>
      <c r="E31" s="122"/>
      <c r="F31" s="122"/>
      <c r="G31" s="122"/>
      <c r="H31" s="122"/>
      <c r="I31" s="122"/>
      <c r="J31" s="122"/>
      <c r="K31" s="122"/>
      <c r="L31" s="122"/>
      <c r="M31" s="122"/>
    </row>
    <row r="32" spans="1:13" ht="15" customHeight="1" x14ac:dyDescent="0.5">
      <c r="A32" s="35" t="str">
        <f>+'Exhibit B-1 no Z rows'!A28</f>
        <v>Deferred Inflows of Resources (Note 29)</v>
      </c>
      <c r="B32" s="123">
        <f>+'Exhibit B-1 no Z rows'!B28</f>
        <v>982440040.86000001</v>
      </c>
      <c r="C32" s="123"/>
      <c r="D32" s="123"/>
      <c r="E32" s="123"/>
      <c r="F32" s="123"/>
      <c r="G32" s="123"/>
      <c r="H32" s="123"/>
      <c r="I32" s="123"/>
      <c r="J32" s="123"/>
      <c r="K32" s="123"/>
      <c r="L32" s="123"/>
      <c r="M32" s="123">
        <f>+'Exhibit B-1 no Z rows'!M28</f>
        <v>982440040.86000001</v>
      </c>
    </row>
    <row r="33" spans="1:13" ht="15" customHeight="1" x14ac:dyDescent="0.5">
      <c r="A33" s="35" t="str">
        <f>+'Exhibit B-1 no Z rows'!A29</f>
        <v>Total Deferred Inflows</v>
      </c>
      <c r="B33" s="120">
        <f>+'Exhibit B-1 no Z rows'!B29</f>
        <v>982440040.86000001</v>
      </c>
      <c r="C33" s="1">
        <v>0</v>
      </c>
      <c r="D33" s="1">
        <v>0</v>
      </c>
      <c r="E33" s="1">
        <v>0</v>
      </c>
      <c r="F33" s="1">
        <v>0</v>
      </c>
      <c r="G33" s="1">
        <v>0</v>
      </c>
      <c r="H33" s="1">
        <v>0</v>
      </c>
      <c r="I33" s="1">
        <v>0</v>
      </c>
      <c r="J33" s="1">
        <v>0</v>
      </c>
      <c r="K33" s="1">
        <v>0</v>
      </c>
      <c r="L33" s="1">
        <v>0</v>
      </c>
      <c r="M33" s="120">
        <f>+'Exhibit B-1 no Z rows'!M29</f>
        <v>982440040.86000001</v>
      </c>
    </row>
    <row r="34" spans="1:13" ht="15" customHeight="1" x14ac:dyDescent="0.5">
      <c r="A34" s="113"/>
      <c r="B34" s="121"/>
      <c r="C34" s="121"/>
      <c r="D34" s="121"/>
      <c r="E34" s="121"/>
      <c r="F34" s="121"/>
      <c r="G34" s="121"/>
      <c r="H34" s="121"/>
      <c r="I34" s="121"/>
      <c r="J34" s="121"/>
      <c r="K34" s="121"/>
      <c r="L34" s="121"/>
      <c r="M34" s="121"/>
    </row>
    <row r="35" spans="1:13" ht="15" customHeight="1" x14ac:dyDescent="0.5">
      <c r="A35" s="35" t="str">
        <f>+'Exhibit B-1 no Z rows'!A31</f>
        <v>FUND FINANCIAL STATEMENT – FUND BALANCES</v>
      </c>
      <c r="B35" s="122"/>
      <c r="C35" s="122"/>
      <c r="D35" s="122"/>
      <c r="E35" s="122"/>
      <c r="F35" s="122"/>
      <c r="G35" s="122"/>
      <c r="H35" s="122"/>
      <c r="I35" s="122"/>
      <c r="J35" s="122"/>
      <c r="K35" s="122"/>
      <c r="L35" s="122"/>
      <c r="M35" s="122"/>
    </row>
    <row r="36" spans="1:13" ht="15" customHeight="1" x14ac:dyDescent="0.5">
      <c r="A36" s="35" t="str">
        <f>+'Exhibit B-1 no Z rows'!A32</f>
        <v>Fund Balances (Deficits):</v>
      </c>
      <c r="B36" s="122"/>
      <c r="C36" s="122"/>
      <c r="D36" s="122"/>
      <c r="E36" s="122"/>
      <c r="F36" s="122"/>
      <c r="G36" s="122"/>
      <c r="H36" s="122"/>
      <c r="I36" s="122"/>
      <c r="J36" s="122"/>
      <c r="K36" s="122"/>
      <c r="L36" s="122"/>
      <c r="M36" s="122"/>
    </row>
    <row r="37" spans="1:13" ht="15" customHeight="1" x14ac:dyDescent="0.5">
      <c r="A37" s="35" t="str">
        <f>+'Exhibit B-1 no Z rows'!A33</f>
        <v>Restricted</v>
      </c>
      <c r="B37" s="122"/>
      <c r="C37" s="122"/>
      <c r="D37" s="122">
        <f>+'Exhibit B-1 no Z rows'!D33</f>
        <v>425164.16999984701</v>
      </c>
      <c r="E37" s="122"/>
      <c r="F37" s="122"/>
      <c r="G37" s="122">
        <f>+'Exhibit B-1 no Z rows'!G33</f>
        <v>2708369.65</v>
      </c>
      <c r="H37" s="122"/>
      <c r="I37" s="122"/>
      <c r="J37" s="122"/>
      <c r="K37" s="122">
        <f>+'Exhibit B-1 no Z rows'!K33</f>
        <v>2094.38</v>
      </c>
      <c r="L37" s="122">
        <f>+'Exhibit B-1 no Z rows'!L33</f>
        <v>12166803.43</v>
      </c>
      <c r="M37" s="122">
        <f>+'Exhibit B-1 no Z rows'!M33</f>
        <v>15302431.6299999</v>
      </c>
    </row>
    <row r="38" spans="1:13" ht="15" customHeight="1" x14ac:dyDescent="0.5">
      <c r="A38" s="35" t="str">
        <f>+'Exhibit B-1 no Z rows'!A34</f>
        <v>Committed</v>
      </c>
      <c r="B38" s="123"/>
      <c r="C38" s="123"/>
      <c r="D38" s="123"/>
      <c r="E38" s="123"/>
      <c r="F38" s="123"/>
      <c r="G38" s="123"/>
      <c r="H38" s="123">
        <f>+'Exhibit B-1 no Z rows'!H34</f>
        <v>3750</v>
      </c>
      <c r="I38" s="123">
        <f>+'Exhibit B-1 no Z rows'!I34</f>
        <v>6057770.7699999996</v>
      </c>
      <c r="J38" s="123"/>
      <c r="K38" s="123"/>
      <c r="L38" s="123"/>
      <c r="M38" s="123">
        <f>+'Exhibit B-1 no Z rows'!M34</f>
        <v>6061520.7699999996</v>
      </c>
    </row>
    <row r="39" spans="1:13" ht="15" customHeight="1" x14ac:dyDescent="0.5">
      <c r="A39" s="35" t="str">
        <f>+'Exhibit B-1 no Z rows'!A35</f>
        <v>Total Fund Balances</v>
      </c>
      <c r="B39" s="1">
        <v>0</v>
      </c>
      <c r="C39" s="1">
        <v>0</v>
      </c>
      <c r="D39" s="120">
        <f>+'Exhibit B-1 no Z rows'!D35</f>
        <v>425164.16999984701</v>
      </c>
      <c r="E39" s="1">
        <v>0</v>
      </c>
      <c r="F39" s="1">
        <v>0</v>
      </c>
      <c r="G39" s="120">
        <f>+'Exhibit B-1 no Z rows'!G35</f>
        <v>2708369.65</v>
      </c>
      <c r="H39" s="120">
        <f>+'Exhibit B-1 no Z rows'!H35</f>
        <v>3750</v>
      </c>
      <c r="I39" s="120">
        <f>+'Exhibit B-1 no Z rows'!I35</f>
        <v>6057770.7700000098</v>
      </c>
      <c r="J39" s="1">
        <v>0</v>
      </c>
      <c r="K39" s="120">
        <f>+'Exhibit B-1 no Z rows'!K35</f>
        <v>2094.38</v>
      </c>
      <c r="L39" s="120">
        <f>+'Exhibit B-1 no Z rows'!L35</f>
        <v>12166803.43</v>
      </c>
      <c r="M39" s="120">
        <f>+'Exhibit B-1 no Z rows'!M35</f>
        <v>21363952.399999801</v>
      </c>
    </row>
    <row r="40" spans="1:13" s="198" customFormat="1" ht="15" customHeight="1" x14ac:dyDescent="0.5">
      <c r="A40" s="202"/>
      <c r="B40" s="203"/>
      <c r="C40" s="203"/>
      <c r="D40" s="203"/>
      <c r="E40" s="203"/>
      <c r="F40" s="203"/>
      <c r="G40" s="203"/>
      <c r="H40" s="203"/>
      <c r="I40" s="203"/>
      <c r="J40" s="203"/>
      <c r="K40" s="203"/>
      <c r="L40" s="203"/>
      <c r="M40" s="203"/>
    </row>
    <row r="41" spans="1:13" ht="15" customHeight="1" thickBot="1" x14ac:dyDescent="0.55000000000000004">
      <c r="A41" s="35" t="str">
        <f>+'Exhibit B-1 no Z rows'!A37</f>
        <v>Total Liabilities, Deferred Inflows and Fund Balances</v>
      </c>
      <c r="B41" s="124">
        <f>+'Exhibit B-1 no Z rows'!B37</f>
        <v>982440040.86000001</v>
      </c>
      <c r="C41" s="124">
        <f>+'Exhibit B-1 no Z rows'!C37</f>
        <v>81168.23</v>
      </c>
      <c r="D41" s="124">
        <f>+'Exhibit B-1 no Z rows'!D37</f>
        <v>425164.16999984701</v>
      </c>
      <c r="E41" s="6">
        <v>0</v>
      </c>
      <c r="F41" s="6">
        <v>0</v>
      </c>
      <c r="G41" s="124">
        <f>+'Exhibit B-1 no Z rows'!G37</f>
        <v>2708426.29</v>
      </c>
      <c r="H41" s="124">
        <f>+'Exhibit B-1 no Z rows'!H37</f>
        <v>3750</v>
      </c>
      <c r="I41" s="124">
        <f>+'Exhibit B-1 no Z rows'!I37</f>
        <v>6057770.7700000098</v>
      </c>
      <c r="J41" s="6">
        <v>0</v>
      </c>
      <c r="K41" s="124">
        <f>+'Exhibit B-1 no Z rows'!K37</f>
        <v>2094.38</v>
      </c>
      <c r="L41" s="124">
        <f>+'Exhibit B-1 no Z rows'!L37</f>
        <v>12251128.359999999</v>
      </c>
      <c r="M41" s="124">
        <f>+'Exhibit B-1 no Z rows'!M37</f>
        <v>1003969543.0599999</v>
      </c>
    </row>
    <row r="42" spans="1:13" ht="15" hidden="1" customHeight="1" x14ac:dyDescent="0.5">
      <c r="A42" s="113"/>
      <c r="B42" s="125"/>
      <c r="C42" s="125"/>
      <c r="D42" s="125"/>
      <c r="E42" s="125"/>
      <c r="F42" s="125"/>
      <c r="G42" s="125"/>
      <c r="H42" s="125"/>
      <c r="I42" s="125"/>
      <c r="J42" s="125"/>
      <c r="K42" s="125"/>
      <c r="L42" s="125"/>
      <c r="M42" s="125"/>
    </row>
    <row r="43" spans="1:13" ht="15" hidden="1" customHeight="1" x14ac:dyDescent="0.5">
      <c r="A43" s="113"/>
      <c r="B43" s="15"/>
      <c r="C43" s="15"/>
      <c r="D43" s="15"/>
      <c r="E43" s="15"/>
      <c r="F43" s="15"/>
      <c r="G43" s="15"/>
      <c r="H43" s="15"/>
      <c r="I43" s="15"/>
      <c r="J43" s="15"/>
      <c r="L43" s="15"/>
      <c r="M43" s="15"/>
    </row>
    <row r="44" spans="1:13" ht="15" hidden="1" customHeight="1" x14ac:dyDescent="0.5">
      <c r="A44" s="15"/>
      <c r="B44" s="15"/>
      <c r="C44" s="15"/>
      <c r="D44" s="15"/>
      <c r="E44" s="15"/>
      <c r="F44" s="15"/>
      <c r="G44" s="15"/>
      <c r="H44" s="15"/>
      <c r="I44" s="15"/>
      <c r="J44" s="15"/>
      <c r="L44" s="15"/>
      <c r="M44" s="15"/>
    </row>
    <row r="45" spans="1:13" ht="15" hidden="1" customHeight="1" x14ac:dyDescent="0.5">
      <c r="A45" s="15"/>
      <c r="B45" s="15"/>
      <c r="C45" s="15"/>
      <c r="D45" s="15"/>
      <c r="E45" s="15"/>
      <c r="F45" s="15"/>
      <c r="G45" s="15"/>
      <c r="H45" s="15"/>
      <c r="I45" s="15"/>
      <c r="J45" s="15"/>
      <c r="L45" s="15"/>
      <c r="M45" s="15"/>
    </row>
    <row r="46" spans="1:13" ht="15" hidden="1" customHeight="1" x14ac:dyDescent="0.5">
      <c r="A46" s="15"/>
      <c r="B46" s="15"/>
      <c r="C46" s="15"/>
      <c r="D46" s="15"/>
      <c r="E46" s="15"/>
      <c r="F46" s="15"/>
      <c r="G46" s="15"/>
      <c r="H46" s="15"/>
      <c r="I46" s="15"/>
      <c r="J46" s="15"/>
      <c r="L46" s="15"/>
      <c r="M46" s="15"/>
    </row>
    <row r="47" spans="1:13" ht="15" hidden="1" customHeight="1" x14ac:dyDescent="0.5">
      <c r="A47" s="15"/>
      <c r="B47" s="15"/>
      <c r="C47" s="15"/>
      <c r="D47" s="15"/>
      <c r="E47" s="15"/>
      <c r="F47" s="15"/>
      <c r="G47" s="15"/>
      <c r="H47" s="15"/>
      <c r="I47" s="15"/>
      <c r="J47" s="15"/>
      <c r="L47" s="15"/>
      <c r="M47" s="15"/>
    </row>
    <row r="48" spans="1:13" ht="15" hidden="1" customHeight="1" x14ac:dyDescent="0.5">
      <c r="A48" s="15"/>
      <c r="B48" s="15"/>
      <c r="C48" s="15"/>
      <c r="D48" s="15"/>
      <c r="E48" s="15"/>
      <c r="F48" s="15"/>
      <c r="G48" s="15"/>
      <c r="H48" s="15"/>
      <c r="I48" s="15"/>
      <c r="J48" s="15"/>
      <c r="L48" s="15"/>
      <c r="M48" s="15"/>
    </row>
    <row r="49" spans="1:13" ht="15" hidden="1" customHeight="1" x14ac:dyDescent="0.5">
      <c r="A49" s="15"/>
      <c r="B49" s="15"/>
      <c r="C49" s="15"/>
      <c r="D49" s="15"/>
      <c r="E49" s="15"/>
      <c r="F49" s="15"/>
      <c r="G49" s="15"/>
      <c r="H49" s="15"/>
      <c r="I49" s="15"/>
      <c r="J49" s="15"/>
      <c r="L49" s="15"/>
      <c r="M49" s="15"/>
    </row>
    <row r="50" spans="1:13" ht="15" hidden="1" customHeight="1" x14ac:dyDescent="0.5">
      <c r="A50" s="15"/>
      <c r="B50" s="15"/>
      <c r="C50" s="15"/>
      <c r="D50" s="15"/>
      <c r="E50" s="15"/>
      <c r="F50" s="15"/>
      <c r="G50" s="15"/>
      <c r="H50" s="15"/>
      <c r="I50" s="15"/>
      <c r="J50" s="15"/>
      <c r="L50" s="15"/>
      <c r="M50" s="15"/>
    </row>
  </sheetData>
  <conditionalFormatting sqref="A1:M4 L5:M5 A5:J17 K6:M17 A18:B18 M18 A19:D19 G19:I19 K19:M19 A20:M21 A22:D22 G22:I22 K22:M22 A23:M27 A28:A29 C28:C29 G28:G29 L28:M29 A30:M32 A33:B33 M33 A34:M38 D39 G39:I39 K39:M39 A39:A43 B41:D41 G41:I41 K41:M41">
    <cfRule type="cellIs" dxfId="34" priority="1" operator="equal">
      <formula>0</formula>
    </cfRule>
  </conditionalFormatting>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9">
    <tabColor rgb="FF92D050"/>
  </sheetPr>
  <dimension ref="A1:E50"/>
  <sheetViews>
    <sheetView showRuler="0" topLeftCell="A33" workbookViewId="0">
      <selection activeCell="D16" sqref="D16"/>
    </sheetView>
  </sheetViews>
  <sheetFormatPr defaultColWidth="0" defaultRowHeight="15" zeroHeight="1" x14ac:dyDescent="0.5"/>
  <cols>
    <col min="1" max="1" width="51.27734375" style="2" customWidth="1"/>
    <col min="2" max="2" width="26.44140625" style="2" customWidth="1"/>
    <col min="3" max="4" width="28.27734375" style="2" customWidth="1"/>
    <col min="5" max="5" width="23.5546875" style="2" customWidth="1"/>
    <col min="6" max="16384" width="12.83203125" style="2" hidden="1"/>
  </cols>
  <sheetData>
    <row r="1" spans="1:5" s="17" customFormat="1" ht="15" customHeight="1" x14ac:dyDescent="0.6">
      <c r="A1" s="115" t="s">
        <v>0</v>
      </c>
    </row>
    <row r="2" spans="1:5" ht="15" customHeight="1" x14ac:dyDescent="0.5">
      <c r="A2" s="15" t="s">
        <v>109</v>
      </c>
      <c r="B2" s="15"/>
      <c r="C2" s="15"/>
      <c r="D2" s="15"/>
      <c r="E2" s="15"/>
    </row>
    <row r="3" spans="1:5" ht="15" customHeight="1" x14ac:dyDescent="0.5">
      <c r="A3" s="126" t="s">
        <v>110</v>
      </c>
      <c r="B3" s="15"/>
      <c r="C3" s="15"/>
      <c r="D3" s="15"/>
      <c r="E3" s="15"/>
    </row>
    <row r="4" spans="1:5" ht="15" customHeight="1" x14ac:dyDescent="0.5">
      <c r="A4" s="15" t="s">
        <v>1</v>
      </c>
      <c r="B4" s="15"/>
      <c r="C4" s="15"/>
      <c r="D4" s="15"/>
      <c r="E4" s="15"/>
    </row>
    <row r="5" spans="1:5" ht="70.900000000000006" customHeight="1" x14ac:dyDescent="0.5">
      <c r="A5" s="15"/>
      <c r="B5" s="34" t="s">
        <v>111</v>
      </c>
      <c r="C5" s="34" t="s">
        <v>112</v>
      </c>
      <c r="D5" s="34" t="s">
        <v>113</v>
      </c>
      <c r="E5" s="34" t="s">
        <v>114</v>
      </c>
    </row>
    <row r="6" spans="1:5" ht="15" customHeight="1" x14ac:dyDescent="0.5">
      <c r="A6" s="15" t="str">
        <f>+'Exhibit C-1 no Z rows'!A2</f>
        <v>ASSETS</v>
      </c>
      <c r="B6" s="117"/>
      <c r="C6" s="117"/>
      <c r="D6" s="117"/>
      <c r="E6" s="117"/>
    </row>
    <row r="7" spans="1:5" ht="15" customHeight="1" x14ac:dyDescent="0.5">
      <c r="A7" s="35" t="str">
        <f>+'Exhibit C-1 no Z rows'!A3</f>
        <v>Current Assets:</v>
      </c>
      <c r="B7" s="21"/>
      <c r="C7" s="21"/>
      <c r="D7" s="21"/>
      <c r="E7" s="21"/>
    </row>
    <row r="8" spans="1:5" ht="15" customHeight="1" x14ac:dyDescent="0.5">
      <c r="A8" s="38" t="str">
        <f>+'Exhibit C-1 no Z rows'!A4</f>
        <v>Cash and Cash Equivalents:</v>
      </c>
      <c r="B8" s="21"/>
      <c r="C8" s="21"/>
      <c r="D8" s="21"/>
      <c r="E8" s="21"/>
    </row>
    <row r="9" spans="1:5" ht="15" customHeight="1" x14ac:dyDescent="0.5">
      <c r="A9" s="24" t="str">
        <f>+'Exhibit C-1 no Z rows'!A5</f>
        <v>Cash in State Treasury</v>
      </c>
      <c r="B9" s="127" t="s">
        <v>257</v>
      </c>
      <c r="C9" s="19">
        <f>+'Exhibit C-1 no Z rows'!C5</f>
        <v>319277.76</v>
      </c>
      <c r="D9" s="19">
        <f>+'Exhibit C-1 no Z rows'!D5</f>
        <v>168454484.59999999</v>
      </c>
      <c r="E9" s="19">
        <f>+'Exhibit C-1 no Z rows'!E5</f>
        <v>168773762.36000001</v>
      </c>
    </row>
    <row r="10" spans="1:5" ht="15" customHeight="1" x14ac:dyDescent="0.5">
      <c r="A10" s="24" t="str">
        <f>+'Exhibit C-1 no Z rows'!A6</f>
        <v>Short Term Investments (Note 3)</v>
      </c>
      <c r="B10" s="21">
        <f>+'Exhibit C-1 no Z rows'!B6</f>
        <v>13060388.539999999</v>
      </c>
      <c r="C10" s="21">
        <f>+'Exhibit C-1 no Z rows'!C6</f>
        <v>11069850.26</v>
      </c>
      <c r="D10" s="21"/>
      <c r="E10" s="21">
        <f>+'Exhibit C-1 no Z rows'!E6</f>
        <v>24130238.800000001</v>
      </c>
    </row>
    <row r="11" spans="1:5" ht="15" customHeight="1" x14ac:dyDescent="0.5">
      <c r="A11" s="38" t="str">
        <f>+'Exhibit C-1 no Z rows'!A7</f>
        <v>Interest and Dividends</v>
      </c>
      <c r="B11" s="21">
        <f>+'Exhibit C-1 no Z rows'!B7</f>
        <v>147366.94</v>
      </c>
      <c r="C11" s="21">
        <f>+'Exhibit C-1 no Z rows'!C7</f>
        <v>118569.49</v>
      </c>
      <c r="D11" s="21">
        <f>+'Exhibit C-1 no Z rows'!D7</f>
        <v>1076.1199999999999</v>
      </c>
      <c r="E11" s="21">
        <f>+'Exhibit C-1 no Z rows'!E7</f>
        <v>267012.55</v>
      </c>
    </row>
    <row r="12" spans="1:5" ht="15" customHeight="1" x14ac:dyDescent="0.5">
      <c r="A12" s="38" t="str">
        <f>+'Exhibit C-1 no Z rows'!A8</f>
        <v>Due From Other Agencies</v>
      </c>
      <c r="B12" s="36"/>
      <c r="C12" s="36"/>
      <c r="D12" s="36">
        <f>+'Exhibit C-1 no Z rows'!D8</f>
        <v>224337.3</v>
      </c>
      <c r="E12" s="36">
        <f>+'Exhibit C-1 no Z rows'!E8</f>
        <v>224337.3</v>
      </c>
    </row>
    <row r="13" spans="1:5" ht="15" customHeight="1" x14ac:dyDescent="0.5">
      <c r="A13" s="38" t="str">
        <f>+'Exhibit C-1 no Z rows'!A9</f>
        <v>Total Current Assets</v>
      </c>
      <c r="B13" s="37">
        <f>+'Exhibit C-1 no Z rows'!B9</f>
        <v>13207755.48</v>
      </c>
      <c r="C13" s="37">
        <f>+'Exhibit C-1 no Z rows'!C9</f>
        <v>11507697.51</v>
      </c>
      <c r="D13" s="37">
        <f>+'Exhibit C-1 no Z rows'!D9</f>
        <v>168679898.02000001</v>
      </c>
      <c r="E13" s="37">
        <f>+'Exhibit C-1 no Z rows'!E9</f>
        <v>193395351.00999999</v>
      </c>
    </row>
    <row r="14" spans="1:5" ht="15" customHeight="1" x14ac:dyDescent="0.5">
      <c r="A14" s="35" t="str">
        <f>+'Exhibit C-1 no Z rows'!A10</f>
        <v>Non-Current Assets:</v>
      </c>
      <c r="B14" s="117"/>
      <c r="C14" s="117"/>
      <c r="D14" s="117"/>
      <c r="E14" s="117"/>
    </row>
    <row r="15" spans="1:5" ht="15" customHeight="1" x14ac:dyDescent="0.5">
      <c r="A15" s="35" t="str">
        <f>+'Exhibit C-1 no Z rows'!A11</f>
        <v>Investments (Note 3)</v>
      </c>
      <c r="B15" s="36">
        <f>+'Exhibit C-1 no Z rows'!B11</f>
        <v>460415055.33999997</v>
      </c>
      <c r="C15" s="36">
        <f>+'Exhibit C-1 no Z rows'!C11</f>
        <v>342099137.02999997</v>
      </c>
      <c r="D15" s="36"/>
      <c r="E15" s="36">
        <f>+'Exhibit C-1 no Z rows'!E11</f>
        <v>802514192.37</v>
      </c>
    </row>
    <row r="16" spans="1:5" ht="15" customHeight="1" x14ac:dyDescent="0.5">
      <c r="A16" s="35" t="str">
        <f>+'Exhibit C-1 no Z rows'!A12</f>
        <v>Total Non-Current Assets</v>
      </c>
      <c r="B16" s="37">
        <f>+'Exhibit C-1 no Z rows'!B12</f>
        <v>460415055.33999997</v>
      </c>
      <c r="C16" s="37">
        <f>+'Exhibit C-1 no Z rows'!C12</f>
        <v>342099137.02999997</v>
      </c>
      <c r="D16" s="1">
        <v>0</v>
      </c>
      <c r="E16" s="37">
        <f>+'Exhibit C-1 no Z rows'!E12</f>
        <v>802514192.37</v>
      </c>
    </row>
    <row r="17" spans="1:5" ht="15" customHeight="1" x14ac:dyDescent="0.5">
      <c r="A17" s="38" t="str">
        <f>+'Exhibit C-1 no Z rows'!A13</f>
        <v>Total Assets</v>
      </c>
      <c r="B17" s="128">
        <f>+'Exhibit C-1 no Z rows'!B13</f>
        <v>473622810.81999999</v>
      </c>
      <c r="C17" s="128">
        <f>+'Exhibit C-1 no Z rows'!C13</f>
        <v>353606834.54000002</v>
      </c>
      <c r="D17" s="128">
        <f>+'Exhibit C-1 no Z rows'!D13</f>
        <v>168679898.02000001</v>
      </c>
      <c r="E17" s="128">
        <f>+'Exhibit C-1 no Z rows'!E13</f>
        <v>995909543.38</v>
      </c>
    </row>
    <row r="18" spans="1:5" ht="15" customHeight="1" x14ac:dyDescent="0.5">
      <c r="A18" s="113"/>
      <c r="B18" s="49"/>
      <c r="C18" s="49"/>
      <c r="D18" s="49"/>
      <c r="E18" s="49"/>
    </row>
    <row r="19" spans="1:5" ht="15" customHeight="1" x14ac:dyDescent="0.5">
      <c r="A19" s="113"/>
      <c r="B19" s="21"/>
      <c r="C19" s="21"/>
      <c r="D19" s="21"/>
      <c r="E19" s="21"/>
    </row>
    <row r="20" spans="1:5" ht="15" customHeight="1" x14ac:dyDescent="0.5">
      <c r="A20" s="15" t="str">
        <f>+'Exhibit C-1 no Z rows'!A16</f>
        <v>Total Assets and Deferred Outflows of Resources</v>
      </c>
      <c r="B20" s="118">
        <f>+'Exhibit C-1 no Z rows'!B16</f>
        <v>473622810.81999999</v>
      </c>
      <c r="C20" s="118">
        <f>+'Exhibit C-1 no Z rows'!C16</f>
        <v>353606834.54000002</v>
      </c>
      <c r="D20" s="118">
        <f>+'Exhibit C-1 no Z rows'!D16</f>
        <v>168679898.02000001</v>
      </c>
      <c r="E20" s="118">
        <f>+'Exhibit C-1 no Z rows'!E16</f>
        <v>995909543.38</v>
      </c>
    </row>
    <row r="21" spans="1:5" ht="15" customHeight="1" x14ac:dyDescent="0.5">
      <c r="A21" s="32"/>
      <c r="B21" s="49"/>
      <c r="C21" s="49"/>
      <c r="D21" s="49"/>
      <c r="E21" s="49"/>
    </row>
    <row r="22" spans="1:5" ht="15" customHeight="1" x14ac:dyDescent="0.5">
      <c r="A22" s="15" t="str">
        <f>+'Exhibit C-1 no Z rows'!A18</f>
        <v>LIABILITIES AND FUND BALANCES</v>
      </c>
      <c r="B22" s="21"/>
      <c r="C22" s="21"/>
      <c r="D22" s="21"/>
      <c r="E22" s="21"/>
    </row>
    <row r="23" spans="1:5" ht="15" customHeight="1" x14ac:dyDescent="0.5">
      <c r="A23" s="15" t="str">
        <f>+'Exhibit C-1 no Z rows'!A19</f>
        <v>Liabilities:</v>
      </c>
      <c r="B23" s="21"/>
      <c r="C23" s="21"/>
      <c r="D23" s="21"/>
      <c r="E23" s="21"/>
    </row>
    <row r="24" spans="1:5" ht="15" customHeight="1" x14ac:dyDescent="0.5">
      <c r="A24" s="15" t="str">
        <f>+'Exhibit C-1 no Z rows'!A20</f>
        <v>Current Liabilities:</v>
      </c>
      <c r="B24" s="21"/>
      <c r="C24" s="21"/>
      <c r="D24" s="21"/>
      <c r="E24" s="21"/>
    </row>
    <row r="25" spans="1:5" ht="15" customHeight="1" x14ac:dyDescent="0.5">
      <c r="A25" s="35" t="str">
        <f>+'Exhibit C-1 no Z rows'!A21</f>
        <v>Payables From:</v>
      </c>
      <c r="B25" s="21"/>
      <c r="C25" s="21"/>
      <c r="D25" s="21"/>
      <c r="E25" s="21"/>
    </row>
    <row r="26" spans="1:5" ht="15" customHeight="1" x14ac:dyDescent="0.5">
      <c r="A26" s="38" t="str">
        <f>+'Exhibit C-1 no Z rows'!A22</f>
        <v>Accounts</v>
      </c>
      <c r="B26" s="28">
        <f>+'Exhibit C-1 no Z rows'!B22</f>
        <v>227191.88</v>
      </c>
      <c r="C26" s="28">
        <f>+'Exhibit C-1 no Z rows'!C22</f>
        <v>154098.28</v>
      </c>
      <c r="D26" s="127" t="s">
        <v>257</v>
      </c>
      <c r="E26" s="28">
        <f>+'Exhibit C-1 no Z rows'!E22</f>
        <v>381290.16</v>
      </c>
    </row>
    <row r="27" spans="1:5" ht="15" customHeight="1" x14ac:dyDescent="0.5">
      <c r="A27" s="24" t="str">
        <f>+'Exhibit C-1 no Z rows'!A23</f>
        <v>Interest</v>
      </c>
      <c r="B27" s="21">
        <f>+'Exhibit C-1 no Z rows'!B23</f>
        <v>120390.19</v>
      </c>
      <c r="C27" s="21">
        <f>+'Exhibit C-1 no Z rows'!C23</f>
        <v>81657.490000000005</v>
      </c>
      <c r="D27" s="21"/>
      <c r="E27" s="21">
        <f>+'Exhibit C-1 no Z rows'!E23</f>
        <v>202047.68</v>
      </c>
    </row>
    <row r="28" spans="1:5" ht="15" customHeight="1" x14ac:dyDescent="0.5">
      <c r="A28" s="29" t="str">
        <f>+'Exhibit C-1 no Z rows'!A24</f>
        <v>Investment Trade Payable</v>
      </c>
      <c r="B28" s="21">
        <f>+'Exhibit C-1 no Z rows'!B24</f>
        <v>3720.31</v>
      </c>
      <c r="C28" s="21">
        <f>+'Exhibit C-1 no Z rows'!C24</f>
        <v>2523.39</v>
      </c>
      <c r="D28" s="21"/>
      <c r="E28" s="21">
        <f>+'Exhibit C-1 no Z rows'!E24</f>
        <v>6243.7</v>
      </c>
    </row>
    <row r="29" spans="1:5" ht="15" customHeight="1" x14ac:dyDescent="0.5">
      <c r="A29" s="29" t="str">
        <f>+'Exhibit C-1 no Z rows'!A25</f>
        <v>Due To Other Agencies</v>
      </c>
      <c r="B29" s="21"/>
      <c r="C29" s="21">
        <f>+'Exhibit C-1 no Z rows'!C25</f>
        <v>1465.93</v>
      </c>
      <c r="D29" s="21">
        <f>+'Exhibit C-1 no Z rows'!D25</f>
        <v>2752539.7</v>
      </c>
      <c r="E29" s="21">
        <f>+'Exhibit C-1 no Z rows'!E25</f>
        <v>2754005.63</v>
      </c>
    </row>
    <row r="30" spans="1:5" ht="15" customHeight="1" x14ac:dyDescent="0.5">
      <c r="A30" s="29" t="str">
        <f>+'Exhibit C-1 no Z rows'!A26</f>
        <v>Total Current Liabilities</v>
      </c>
      <c r="B30" s="23">
        <f>+'Exhibit C-1 no Z rows'!B26</f>
        <v>351302.38</v>
      </c>
      <c r="C30" s="23">
        <f>+'Exhibit C-1 no Z rows'!C26</f>
        <v>239745.09</v>
      </c>
      <c r="D30" s="23">
        <f>+'Exhibit C-1 no Z rows'!D26</f>
        <v>2752539.7</v>
      </c>
      <c r="E30" s="23">
        <f>+'Exhibit C-1 no Z rows'!E26</f>
        <v>3343587.17</v>
      </c>
    </row>
    <row r="31" spans="1:5" ht="15" customHeight="1" x14ac:dyDescent="0.5">
      <c r="A31" s="24" t="str">
        <f>+'Exhibit C-1 no Z rows'!A27</f>
        <v>Total Liabilities</v>
      </c>
      <c r="B31" s="23">
        <f>+'Exhibit C-1 no Z rows'!B27</f>
        <v>351302.38</v>
      </c>
      <c r="C31" s="23">
        <f>+'Exhibit C-1 no Z rows'!C27</f>
        <v>239745.09</v>
      </c>
      <c r="D31" s="23">
        <f>+'Exhibit C-1 no Z rows'!D27</f>
        <v>2752539.7</v>
      </c>
      <c r="E31" s="23">
        <f>+'Exhibit C-1 no Z rows'!E27</f>
        <v>3343587.17</v>
      </c>
    </row>
    <row r="32" spans="1:5" ht="15" customHeight="1" x14ac:dyDescent="0.5">
      <c r="A32" s="129"/>
      <c r="B32" s="21"/>
      <c r="C32" s="21"/>
      <c r="D32" s="21"/>
      <c r="E32" s="21"/>
    </row>
    <row r="33" spans="1:5" ht="26.65" customHeight="1" x14ac:dyDescent="0.5">
      <c r="A33" s="129"/>
      <c r="B33" s="21"/>
      <c r="C33" s="21"/>
      <c r="D33" s="21"/>
      <c r="E33" s="21"/>
    </row>
    <row r="34" spans="1:5" ht="15" customHeight="1" x14ac:dyDescent="0.5">
      <c r="A34" s="35" t="str">
        <f>+'Exhibit C-1 no Z rows'!A30</f>
        <v>FUND FINANCIAL STATEMENT – FUND BALANCES</v>
      </c>
      <c r="B34" s="21"/>
      <c r="C34" s="21"/>
      <c r="D34" s="21"/>
      <c r="E34" s="21"/>
    </row>
    <row r="35" spans="1:5" ht="15" customHeight="1" x14ac:dyDescent="0.5">
      <c r="A35" s="15" t="str">
        <f>+'Exhibit C-1 no Z rows'!A31</f>
        <v>Fund Balances (Deficits):</v>
      </c>
      <c r="B35" s="21"/>
      <c r="C35" s="21"/>
      <c r="D35" s="21"/>
      <c r="E35" s="21"/>
    </row>
    <row r="36" spans="1:5" ht="15" customHeight="1" x14ac:dyDescent="0.5">
      <c r="A36" s="15" t="str">
        <f>+'Exhibit C-1 no Z rows'!A32</f>
        <v>Nonspendable</v>
      </c>
      <c r="B36" s="21"/>
      <c r="C36" s="21"/>
      <c r="D36" s="21"/>
      <c r="E36" s="21"/>
    </row>
    <row r="37" spans="1:5" ht="15" customHeight="1" x14ac:dyDescent="0.5">
      <c r="A37" s="15" t="str">
        <f>+'Exhibit C-1 no Z rows'!A33</f>
        <v>Restricted</v>
      </c>
      <c r="B37" s="21">
        <f>+'Exhibit C-1 no Z rows'!B33</f>
        <v>473271508.44</v>
      </c>
      <c r="C37" s="21">
        <f>+'Exhibit C-1 no Z rows'!C33</f>
        <v>353367089.44999999</v>
      </c>
      <c r="D37" s="21">
        <f>+'Exhibit C-1 no Z rows'!D33</f>
        <v>165927358.31999999</v>
      </c>
      <c r="E37" s="21">
        <f>+'Exhibit C-1 no Z rows'!E33</f>
        <v>992565956.21000004</v>
      </c>
    </row>
    <row r="38" spans="1:5" ht="15" customHeight="1" x14ac:dyDescent="0.5">
      <c r="A38" s="15" t="str">
        <f>+'Exhibit C-1 no Z rows'!A34</f>
        <v>Total Fund Balances</v>
      </c>
      <c r="B38" s="23">
        <f>+'Exhibit C-1 no Z rows'!B34</f>
        <v>473271508.44</v>
      </c>
      <c r="C38" s="23">
        <f>+'Exhibit C-1 no Z rows'!C34</f>
        <v>353367089.44999999</v>
      </c>
      <c r="D38" s="23">
        <f>+'Exhibit C-1 no Z rows'!D34</f>
        <v>165927358.31999999</v>
      </c>
      <c r="E38" s="23">
        <f>+'Exhibit C-1 no Z rows'!E34</f>
        <v>992565956.21000004</v>
      </c>
    </row>
    <row r="39" spans="1:5" s="198" customFormat="1" ht="15" customHeight="1" x14ac:dyDescent="0.5">
      <c r="A39" s="204"/>
      <c r="B39" s="205"/>
      <c r="C39" s="205"/>
      <c r="D39" s="205"/>
      <c r="E39" s="205"/>
    </row>
    <row r="40" spans="1:5" ht="15" customHeight="1" thickBot="1" x14ac:dyDescent="0.55000000000000004">
      <c r="A40" s="15" t="str">
        <f>+'Exhibit C-1 no Z rows'!A36</f>
        <v>Total Liabilities, Deferred Inflows and Fund Balances</v>
      </c>
      <c r="B40" s="31">
        <f>+'Exhibit C-1 no Z rows'!B36</f>
        <v>473622810.81999999</v>
      </c>
      <c r="C40" s="31">
        <f>+'Exhibit C-1 no Z rows'!C36</f>
        <v>353606834.54000002</v>
      </c>
      <c r="D40" s="31">
        <f>+'Exhibit C-1 no Z rows'!D36</f>
        <v>168679898.02000001</v>
      </c>
      <c r="E40" s="31">
        <f>+'Exhibit C-1 no Z rows'!E36</f>
        <v>995909543.38</v>
      </c>
    </row>
    <row r="41" spans="1:5" ht="15" hidden="1" customHeight="1" thickTop="1" x14ac:dyDescent="0.5">
      <c r="A41" s="32"/>
      <c r="B41" s="21"/>
      <c r="C41" s="21"/>
      <c r="D41" s="21"/>
      <c r="E41" s="21"/>
    </row>
    <row r="42" spans="1:5" ht="15" hidden="1" customHeight="1" x14ac:dyDescent="0.5">
      <c r="A42" s="32"/>
      <c r="B42" s="21"/>
      <c r="C42" s="21"/>
      <c r="D42" s="21"/>
      <c r="E42" s="21"/>
    </row>
    <row r="43" spans="1:5" ht="15" hidden="1" customHeight="1" x14ac:dyDescent="0.5">
      <c r="A43" s="32"/>
      <c r="B43" s="21"/>
      <c r="C43" s="21"/>
      <c r="D43" s="21"/>
      <c r="E43" s="21"/>
    </row>
    <row r="44" spans="1:5" ht="15" hidden="1" customHeight="1" x14ac:dyDescent="0.5">
      <c r="A44" s="15"/>
      <c r="B44" s="15"/>
      <c r="C44" s="15"/>
      <c r="D44" s="15"/>
      <c r="E44" s="15"/>
    </row>
    <row r="45" spans="1:5" ht="15" hidden="1" customHeight="1" x14ac:dyDescent="0.5">
      <c r="A45" s="15"/>
      <c r="B45" s="15"/>
      <c r="C45" s="15"/>
      <c r="D45" s="15"/>
      <c r="E45" s="15"/>
    </row>
    <row r="46" spans="1:5" ht="15" hidden="1" customHeight="1" x14ac:dyDescent="0.5">
      <c r="A46" s="15"/>
      <c r="B46" s="15"/>
      <c r="C46" s="15"/>
      <c r="D46" s="15"/>
      <c r="E46" s="15"/>
    </row>
    <row r="47" spans="1:5" ht="15" hidden="1" customHeight="1" x14ac:dyDescent="0.5">
      <c r="A47" s="15"/>
      <c r="B47" s="15"/>
      <c r="C47" s="15"/>
      <c r="D47" s="15"/>
      <c r="E47" s="15"/>
    </row>
    <row r="48" spans="1:5" ht="15" hidden="1" customHeight="1" x14ac:dyDescent="0.5">
      <c r="A48" s="15"/>
      <c r="B48" s="15"/>
      <c r="C48" s="15"/>
      <c r="D48" s="15"/>
      <c r="E48" s="15"/>
    </row>
    <row r="49" spans="1:5" ht="15" hidden="1" customHeight="1" x14ac:dyDescent="0.5">
      <c r="A49" s="15"/>
      <c r="B49" s="15"/>
      <c r="C49" s="15"/>
      <c r="D49" s="15"/>
      <c r="E49" s="15"/>
    </row>
    <row r="50" spans="1:5" ht="15" hidden="1" customHeight="1" x14ac:dyDescent="0.5">
      <c r="A50" s="15"/>
      <c r="B50" s="15"/>
      <c r="C50" s="15"/>
      <c r="D50" s="15"/>
      <c r="E50" s="15"/>
    </row>
  </sheetData>
  <conditionalFormatting sqref="A1:E8 A9 C9:E9 A10:E15 A16:C16 E16 A17:E25 A26:C26 E26 A27:E43">
    <cfRule type="cellIs" dxfId="33" priority="1" operator="equal">
      <formula>0</formula>
    </cfRule>
  </conditionalFormatting>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tabColor rgb="FFFF0000"/>
  </sheetPr>
  <dimension ref="A1:AD41"/>
  <sheetViews>
    <sheetView showRuler="0" zoomScale="99" zoomScaleNormal="99" workbookViewId="0">
      <selection sqref="A1:XFD1"/>
    </sheetView>
  </sheetViews>
  <sheetFormatPr defaultColWidth="0" defaultRowHeight="15" zeroHeight="1" x14ac:dyDescent="0.5"/>
  <cols>
    <col min="1" max="1" width="74.1640625" style="2" bestFit="1" customWidth="1"/>
    <col min="2" max="2" width="30.94140625" style="2" customWidth="1"/>
    <col min="3" max="4" width="23.27734375" style="2" bestFit="1" customWidth="1"/>
    <col min="5" max="5" width="18.1640625" style="2" bestFit="1" customWidth="1"/>
    <col min="6" max="6" width="21.83203125" style="2" bestFit="1" customWidth="1"/>
    <col min="7" max="7" width="17.109375" style="2" customWidth="1"/>
    <col min="8" max="8" width="21.5" style="2" customWidth="1"/>
    <col min="9" max="9" width="20.83203125" style="2" bestFit="1" customWidth="1"/>
    <col min="10" max="10" width="26.0546875" style="2" customWidth="1"/>
    <col min="11" max="11" width="23.83203125" style="2" bestFit="1" customWidth="1"/>
    <col min="12" max="12" width="18.5546875" style="2" customWidth="1"/>
    <col min="13" max="13" width="23.27734375" style="2" bestFit="1" customWidth="1"/>
    <col min="14" max="14" width="25" style="2" bestFit="1" customWidth="1"/>
    <col min="15" max="15" width="23.27734375" style="2" bestFit="1" customWidth="1"/>
    <col min="16" max="16" width="21.77734375" style="2" customWidth="1"/>
    <col min="17" max="17" width="23.27734375" style="2" bestFit="1" customWidth="1"/>
    <col min="18" max="18" width="24.71875" style="2" customWidth="1"/>
    <col min="19" max="22" width="23.27734375" style="2" bestFit="1" customWidth="1"/>
    <col min="23" max="23" width="27.44140625" style="2" customWidth="1"/>
    <col min="24" max="30" width="0" style="2" hidden="1" customWidth="1"/>
    <col min="31" max="16384" width="12.83203125" style="2" hidden="1"/>
  </cols>
  <sheetData>
    <row r="1" spans="1:23" s="299" customFormat="1" ht="31.2" customHeight="1" x14ac:dyDescent="0.6">
      <c r="A1" s="299" t="s">
        <v>566</v>
      </c>
    </row>
    <row r="2" spans="1:23" s="217" customFormat="1" ht="60" x14ac:dyDescent="0.5">
      <c r="A2" s="215" t="s">
        <v>512</v>
      </c>
      <c r="B2" s="216" t="s">
        <v>158</v>
      </c>
      <c r="C2" s="216" t="s">
        <v>52</v>
      </c>
      <c r="D2" s="216" t="s">
        <v>53</v>
      </c>
      <c r="E2" s="216" t="s">
        <v>54</v>
      </c>
      <c r="F2" s="216" t="s">
        <v>55</v>
      </c>
      <c r="G2" s="216" t="s">
        <v>56</v>
      </c>
      <c r="H2" s="216" t="s">
        <v>57</v>
      </c>
      <c r="I2" s="216" t="s">
        <v>58</v>
      </c>
      <c r="J2" s="216" t="s">
        <v>159</v>
      </c>
      <c r="K2" s="216" t="s">
        <v>160</v>
      </c>
      <c r="L2" s="216" t="s">
        <v>61</v>
      </c>
      <c r="M2" s="216" t="s">
        <v>161</v>
      </c>
      <c r="N2" s="216" t="s">
        <v>63</v>
      </c>
      <c r="O2" s="216" t="s">
        <v>64</v>
      </c>
      <c r="P2" s="216" t="s">
        <v>65</v>
      </c>
      <c r="Q2" s="223" t="s">
        <v>162</v>
      </c>
      <c r="R2" s="216" t="s">
        <v>66</v>
      </c>
      <c r="S2" s="216" t="s">
        <v>163</v>
      </c>
      <c r="T2" s="216" t="s">
        <v>164</v>
      </c>
      <c r="U2" s="216" t="s">
        <v>67</v>
      </c>
      <c r="V2" s="216" t="s">
        <v>165</v>
      </c>
      <c r="W2" s="216" t="s">
        <v>166</v>
      </c>
    </row>
    <row r="3" spans="1:23" x14ac:dyDescent="0.5">
      <c r="A3" s="35" t="str">
        <f>+'Exhibit A-2 no Z rows'!A3</f>
        <v>Taxes (GR)</v>
      </c>
      <c r="B3" s="19">
        <f>+'Exhibit A-2 no Z rows'!B3</f>
        <v>74391621882.699997</v>
      </c>
      <c r="C3" s="5">
        <v>0</v>
      </c>
      <c r="D3" s="5">
        <v>0</v>
      </c>
      <c r="E3" s="5">
        <v>0</v>
      </c>
      <c r="F3" s="5">
        <v>0</v>
      </c>
      <c r="G3" s="5">
        <v>0</v>
      </c>
      <c r="H3" s="5">
        <v>0</v>
      </c>
      <c r="I3" s="5">
        <v>0</v>
      </c>
      <c r="J3" s="5">
        <v>0</v>
      </c>
      <c r="K3" s="5">
        <v>0</v>
      </c>
      <c r="L3" s="5">
        <v>0</v>
      </c>
      <c r="M3" s="5">
        <v>0</v>
      </c>
      <c r="N3" s="19">
        <f>+'Exhibit A-2 no Z rows'!N3</f>
        <v>44290906.219999999</v>
      </c>
      <c r="O3" s="19">
        <f>+'Exhibit A-2 no Z rows'!O3</f>
        <v>92056753.090000004</v>
      </c>
      <c r="P3" s="5">
        <v>0</v>
      </c>
      <c r="Q3" s="5">
        <v>0</v>
      </c>
      <c r="R3" s="5">
        <v>0</v>
      </c>
      <c r="S3" s="5">
        <v>0</v>
      </c>
      <c r="T3" s="5">
        <v>0</v>
      </c>
      <c r="U3" s="5">
        <v>0</v>
      </c>
      <c r="V3" s="5">
        <v>0</v>
      </c>
      <c r="W3" s="19">
        <f>+'Exhibit A-2 no Z rows'!W3</f>
        <v>74527969542.009995</v>
      </c>
    </row>
    <row r="4" spans="1:23" x14ac:dyDescent="0.5">
      <c r="A4" s="38" t="str">
        <f>+'Exhibit A-2 no Z rows'!A4</f>
        <v>License, Fees &amp; Permits (PR)</v>
      </c>
      <c r="B4" s="21">
        <f>+'Exhibit A-2 no Z rows'!B4</f>
        <v>1570440098.23</v>
      </c>
      <c r="C4" s="5">
        <v>0</v>
      </c>
      <c r="D4" s="5">
        <v>0</v>
      </c>
      <c r="E4" s="5">
        <v>0</v>
      </c>
      <c r="F4" s="21">
        <f>+'Exhibit A-2 no Z rows'!F4</f>
        <v>4407673.3600000003</v>
      </c>
      <c r="G4" s="5">
        <v>0</v>
      </c>
      <c r="H4" s="5">
        <v>0</v>
      </c>
      <c r="I4" s="5">
        <v>0</v>
      </c>
      <c r="J4" s="5">
        <v>0</v>
      </c>
      <c r="K4" s="5">
        <v>0</v>
      </c>
      <c r="L4" s="21">
        <f>+'Exhibit A-2 no Z rows'!L4</f>
        <v>953.32</v>
      </c>
      <c r="M4" s="5">
        <v>0</v>
      </c>
      <c r="N4" s="5">
        <v>0</v>
      </c>
      <c r="O4" s="5">
        <v>0</v>
      </c>
      <c r="P4" s="21">
        <f>+'Exhibit A-2 no Z rows'!P4</f>
        <v>4844810</v>
      </c>
      <c r="Q4" s="5">
        <v>0</v>
      </c>
      <c r="R4" s="5">
        <v>0</v>
      </c>
      <c r="S4" s="5">
        <v>0</v>
      </c>
      <c r="T4" s="5">
        <v>0</v>
      </c>
      <c r="U4" s="5">
        <v>0</v>
      </c>
      <c r="V4" s="5">
        <v>0</v>
      </c>
      <c r="W4" s="21">
        <f>+'Exhibit A-2 no Z rows'!W4</f>
        <v>1579693534.9100001</v>
      </c>
    </row>
    <row r="5" spans="1:23" x14ac:dyDescent="0.5">
      <c r="A5" s="38" t="str">
        <f>+'Exhibit A-2 no Z rows'!A5</f>
        <v>Interest and Other Investment Income (PR)</v>
      </c>
      <c r="B5" s="21">
        <f>+'Exhibit A-2 no Z rows'!B5</f>
        <v>-24825356</v>
      </c>
      <c r="C5" s="5">
        <v>0</v>
      </c>
      <c r="D5" s="5">
        <v>0</v>
      </c>
      <c r="E5" s="5">
        <v>0</v>
      </c>
      <c r="F5" s="5">
        <v>0</v>
      </c>
      <c r="G5" s="5">
        <v>0</v>
      </c>
      <c r="H5" s="5">
        <v>0</v>
      </c>
      <c r="I5" s="5">
        <v>0</v>
      </c>
      <c r="J5" s="5">
        <v>0</v>
      </c>
      <c r="K5" s="5">
        <v>0</v>
      </c>
      <c r="L5" s="5">
        <v>0</v>
      </c>
      <c r="M5" s="5">
        <v>0</v>
      </c>
      <c r="N5" s="5">
        <v>0</v>
      </c>
      <c r="O5" s="5">
        <v>0</v>
      </c>
      <c r="P5" s="5">
        <v>0</v>
      </c>
      <c r="Q5" s="5">
        <v>0</v>
      </c>
      <c r="R5" s="5">
        <v>0</v>
      </c>
      <c r="S5" s="5">
        <v>0</v>
      </c>
      <c r="T5" s="5">
        <v>0</v>
      </c>
      <c r="U5" s="5">
        <v>0</v>
      </c>
      <c r="V5" s="5">
        <v>0</v>
      </c>
      <c r="W5" s="21">
        <f>+'Exhibit A-2 no Z rows'!W5</f>
        <v>-24825356</v>
      </c>
    </row>
    <row r="6" spans="1:23" x14ac:dyDescent="0.5">
      <c r="A6" s="35" t="str">
        <f>+'Exhibit A-2 no Z rows'!A6</f>
        <v>Interest and Other Investment Income (GR)</v>
      </c>
      <c r="B6" s="21">
        <f>+'Exhibit A-2 no Z rows'!B6</f>
        <v>1546981833.8699999</v>
      </c>
      <c r="C6" s="5">
        <v>0</v>
      </c>
      <c r="D6" s="5">
        <v>0</v>
      </c>
      <c r="E6" s="5">
        <v>0</v>
      </c>
      <c r="F6" s="5">
        <v>0</v>
      </c>
      <c r="G6" s="5">
        <v>0</v>
      </c>
      <c r="H6" s="21">
        <f>+'Exhibit A-2 no Z rows'!H6</f>
        <v>337151.71</v>
      </c>
      <c r="I6" s="5">
        <v>0</v>
      </c>
      <c r="J6" s="21">
        <f>+'Exhibit A-2 no Z rows'!J6</f>
        <v>713226485.60000002</v>
      </c>
      <c r="K6" s="5">
        <v>0</v>
      </c>
      <c r="L6" s="21">
        <f>+'Exhibit A-2 no Z rows'!L6</f>
        <v>420.23</v>
      </c>
      <c r="M6" s="5">
        <v>0</v>
      </c>
      <c r="N6" s="5">
        <v>0</v>
      </c>
      <c r="O6" s="5">
        <v>0</v>
      </c>
      <c r="P6" s="5">
        <v>0</v>
      </c>
      <c r="Q6" s="5">
        <v>0</v>
      </c>
      <c r="R6" s="5">
        <v>0</v>
      </c>
      <c r="S6" s="5">
        <v>0</v>
      </c>
      <c r="T6" s="5">
        <v>0</v>
      </c>
      <c r="U6" s="5">
        <v>0</v>
      </c>
      <c r="V6" s="5">
        <v>0</v>
      </c>
      <c r="W6" s="21">
        <f>+'Exhibit A-2 no Z rows'!W6</f>
        <v>2260545891.4099998</v>
      </c>
    </row>
    <row r="7" spans="1:23" x14ac:dyDescent="0.5">
      <c r="A7" s="35" t="str">
        <f>+'Exhibit A-2 no Z rows'!A7</f>
        <v>Net Increase (Decrease) in Fair Value (GR)</v>
      </c>
      <c r="B7" s="5">
        <v>0</v>
      </c>
      <c r="C7" s="5">
        <v>0</v>
      </c>
      <c r="D7" s="5">
        <v>0</v>
      </c>
      <c r="E7" s="5">
        <v>0</v>
      </c>
      <c r="F7" s="5">
        <v>0</v>
      </c>
      <c r="G7" s="5">
        <v>0</v>
      </c>
      <c r="H7" s="5">
        <v>0</v>
      </c>
      <c r="I7" s="5">
        <v>0</v>
      </c>
      <c r="J7" s="21">
        <f>+'Exhibit A-2 no Z rows'!J7</f>
        <v>664591201.96000004</v>
      </c>
      <c r="K7" s="5">
        <v>0</v>
      </c>
      <c r="L7" s="5">
        <v>0</v>
      </c>
      <c r="M7" s="5">
        <v>0</v>
      </c>
      <c r="N7" s="5">
        <v>0</v>
      </c>
      <c r="O7" s="5">
        <v>0</v>
      </c>
      <c r="P7" s="5">
        <v>0</v>
      </c>
      <c r="Q7" s="5">
        <v>0</v>
      </c>
      <c r="R7" s="5">
        <v>0</v>
      </c>
      <c r="S7" s="5">
        <v>0</v>
      </c>
      <c r="T7" s="5">
        <v>0</v>
      </c>
      <c r="U7" s="5">
        <v>0</v>
      </c>
      <c r="V7" s="5">
        <v>0</v>
      </c>
      <c r="W7" s="21">
        <f>+'Exhibit A-2 no Z rows'!W7</f>
        <v>664591201.96000004</v>
      </c>
    </row>
    <row r="8" spans="1:23" x14ac:dyDescent="0.5">
      <c r="A8" s="35" t="str">
        <f>+'Exhibit A-2 no Z rows'!A8</f>
        <v>Land Income (PR)</v>
      </c>
      <c r="B8" s="21">
        <f>+'Exhibit A-2 no Z rows'!B8</f>
        <v>4974757.5</v>
      </c>
      <c r="C8" s="5">
        <v>0</v>
      </c>
      <c r="D8" s="5">
        <v>0</v>
      </c>
      <c r="E8" s="5">
        <v>0</v>
      </c>
      <c r="F8" s="5">
        <v>0</v>
      </c>
      <c r="G8" s="5">
        <v>0</v>
      </c>
      <c r="H8" s="5">
        <v>0</v>
      </c>
      <c r="I8" s="5">
        <v>0</v>
      </c>
      <c r="J8" s="5">
        <v>0</v>
      </c>
      <c r="K8" s="5">
        <v>0</v>
      </c>
      <c r="L8" s="5">
        <v>0</v>
      </c>
      <c r="M8" s="5">
        <v>0</v>
      </c>
      <c r="N8" s="5">
        <v>0</v>
      </c>
      <c r="O8" s="5">
        <v>0</v>
      </c>
      <c r="P8" s="5">
        <v>0</v>
      </c>
      <c r="Q8" s="5">
        <v>0</v>
      </c>
      <c r="R8" s="5">
        <v>0</v>
      </c>
      <c r="S8" s="5">
        <v>0</v>
      </c>
      <c r="T8" s="5">
        <v>0</v>
      </c>
      <c r="U8" s="5">
        <v>0</v>
      </c>
      <c r="V8" s="5">
        <v>0</v>
      </c>
      <c r="W8" s="21">
        <f>+'Exhibit A-2 no Z rows'!W8</f>
        <v>4974757.5</v>
      </c>
    </row>
    <row r="9" spans="1:23" x14ac:dyDescent="0.5">
      <c r="A9" s="35" t="str">
        <f>+'Exhibit A-2 no Z rows'!A9</f>
        <v>Settlement of Claims (GR)</v>
      </c>
      <c r="B9" s="21">
        <f>+'Exhibit A-2 no Z rows'!B9</f>
        <v>337110352.5</v>
      </c>
      <c r="C9" s="5">
        <v>0</v>
      </c>
      <c r="D9" s="5">
        <v>0</v>
      </c>
      <c r="E9" s="5">
        <v>0</v>
      </c>
      <c r="F9" s="5">
        <v>0</v>
      </c>
      <c r="G9" s="5">
        <v>0</v>
      </c>
      <c r="H9" s="21">
        <f>+'Exhibit A-2 no Z rows'!H9</f>
        <v>1030986.56</v>
      </c>
      <c r="I9" s="5">
        <v>0</v>
      </c>
      <c r="J9" s="5">
        <v>0</v>
      </c>
      <c r="K9" s="5">
        <v>0</v>
      </c>
      <c r="L9" s="5">
        <v>0</v>
      </c>
      <c r="M9" s="5">
        <v>0</v>
      </c>
      <c r="N9" s="5">
        <v>0</v>
      </c>
      <c r="O9" s="5">
        <v>0</v>
      </c>
      <c r="P9" s="5">
        <v>0</v>
      </c>
      <c r="Q9" s="5">
        <v>0</v>
      </c>
      <c r="R9" s="21">
        <f>+'Exhibit A-2 no Z rows'!R9</f>
        <v>430663792.50999999</v>
      </c>
      <c r="S9" s="5">
        <v>0</v>
      </c>
      <c r="T9" s="5">
        <v>0</v>
      </c>
      <c r="U9" s="5">
        <v>0</v>
      </c>
      <c r="V9" s="21">
        <f>+'Exhibit A-2 no Z rows'!V9</f>
        <v>35038545.439999998</v>
      </c>
      <c r="W9" s="21">
        <f>+'Exhibit A-2 no Z rows'!W9</f>
        <v>803843677.00999999</v>
      </c>
    </row>
    <row r="10" spans="1:23" x14ac:dyDescent="0.5">
      <c r="A10" s="35" t="str">
        <f>+'Exhibit A-2 no Z rows'!A10</f>
        <v>Sales of Goods and Services (PR)</v>
      </c>
      <c r="B10" s="21">
        <f>+'Exhibit A-2 no Z rows'!B10</f>
        <v>33319188.93</v>
      </c>
      <c r="C10" s="5">
        <v>0</v>
      </c>
      <c r="D10" s="5">
        <v>0</v>
      </c>
      <c r="E10" s="5">
        <v>0</v>
      </c>
      <c r="F10" s="5">
        <v>0</v>
      </c>
      <c r="G10" s="5">
        <v>0</v>
      </c>
      <c r="H10" s="5">
        <v>0</v>
      </c>
      <c r="I10" s="5">
        <v>0</v>
      </c>
      <c r="J10" s="5">
        <v>0</v>
      </c>
      <c r="K10" s="5">
        <v>0</v>
      </c>
      <c r="L10" s="5">
        <v>0</v>
      </c>
      <c r="M10" s="5">
        <v>0</v>
      </c>
      <c r="N10" s="5">
        <v>0</v>
      </c>
      <c r="O10" s="5">
        <v>0</v>
      </c>
      <c r="P10" s="5">
        <v>0</v>
      </c>
      <c r="Q10" s="5">
        <v>0</v>
      </c>
      <c r="R10" s="5">
        <v>0</v>
      </c>
      <c r="S10" s="5">
        <v>0</v>
      </c>
      <c r="T10" s="5">
        <v>0</v>
      </c>
      <c r="U10" s="5">
        <v>0</v>
      </c>
      <c r="V10" s="5">
        <v>0</v>
      </c>
      <c r="W10" s="21">
        <f>+'Exhibit A-2 no Z rows'!W10</f>
        <v>33319188.93</v>
      </c>
    </row>
    <row r="11" spans="1:23" x14ac:dyDescent="0.5">
      <c r="A11" s="35" t="str">
        <f>+'Exhibit A-2 no Z rows'!A11</f>
        <v>Other (GR)</v>
      </c>
      <c r="B11" s="36">
        <f>+'Exhibit A-2 no Z rows'!B11</f>
        <v>1674523171.26</v>
      </c>
      <c r="C11" s="5">
        <v>0</v>
      </c>
      <c r="D11" s="5">
        <v>0</v>
      </c>
      <c r="E11" s="5">
        <v>0</v>
      </c>
      <c r="F11" s="5">
        <v>0</v>
      </c>
      <c r="G11" s="5">
        <v>0</v>
      </c>
      <c r="H11" s="5">
        <v>0</v>
      </c>
      <c r="I11" s="5">
        <v>0</v>
      </c>
      <c r="J11" s="5">
        <v>0</v>
      </c>
      <c r="K11" s="5">
        <v>0</v>
      </c>
      <c r="L11" s="5">
        <v>0</v>
      </c>
      <c r="M11" s="5">
        <v>0</v>
      </c>
      <c r="N11" s="5">
        <v>0</v>
      </c>
      <c r="O11" s="5">
        <v>0</v>
      </c>
      <c r="P11" s="5">
        <v>0</v>
      </c>
      <c r="Q11" s="5">
        <v>0</v>
      </c>
      <c r="R11" s="5">
        <v>0</v>
      </c>
      <c r="S11" s="5">
        <v>0</v>
      </c>
      <c r="T11" s="5">
        <v>0</v>
      </c>
      <c r="U11" s="5">
        <v>0</v>
      </c>
      <c r="V11" s="5">
        <v>0</v>
      </c>
      <c r="W11" s="36">
        <f>+'Exhibit A-2 no Z rows'!W11</f>
        <v>1674523171.26</v>
      </c>
    </row>
    <row r="12" spans="1:23" x14ac:dyDescent="0.5">
      <c r="A12" s="35" t="str">
        <f>+'Exhibit A-2 no Z rows'!A12</f>
        <v>Total Revenues</v>
      </c>
      <c r="B12" s="37">
        <f>+'Exhibit A-2 no Z rows'!B12</f>
        <v>79534145928.990005</v>
      </c>
      <c r="C12" s="1">
        <v>0</v>
      </c>
      <c r="D12" s="1">
        <v>0</v>
      </c>
      <c r="E12" s="1">
        <v>0</v>
      </c>
      <c r="F12" s="37">
        <f>+'Exhibit A-2 no Z rows'!F12</f>
        <v>4407673.3600000003</v>
      </c>
      <c r="G12" s="1">
        <v>0</v>
      </c>
      <c r="H12" s="37">
        <f>+'Exhibit A-2 no Z rows'!H12</f>
        <v>1368138.27</v>
      </c>
      <c r="I12" s="1">
        <v>0</v>
      </c>
      <c r="J12" s="37">
        <f>+'Exhibit A-2 no Z rows'!J12</f>
        <v>1377817687.5599999</v>
      </c>
      <c r="K12" s="1">
        <v>0</v>
      </c>
      <c r="L12" s="37">
        <f>+'Exhibit A-2 no Z rows'!L12</f>
        <v>1373.55</v>
      </c>
      <c r="M12" s="1">
        <v>0</v>
      </c>
      <c r="N12" s="37">
        <f>+'Exhibit A-2 no Z rows'!N12</f>
        <v>44290906.219999999</v>
      </c>
      <c r="O12" s="37">
        <f>+'Exhibit A-2 no Z rows'!O12</f>
        <v>92056753.090000004</v>
      </c>
      <c r="P12" s="37">
        <f>+'Exhibit A-2 no Z rows'!P12</f>
        <v>4844810</v>
      </c>
      <c r="Q12" s="1">
        <v>0</v>
      </c>
      <c r="R12" s="37">
        <f>+'Exhibit A-2 no Z rows'!R12</f>
        <v>430663792.50999999</v>
      </c>
      <c r="S12" s="1">
        <v>0</v>
      </c>
      <c r="T12" s="1">
        <v>0</v>
      </c>
      <c r="U12" s="1">
        <v>0</v>
      </c>
      <c r="V12" s="37">
        <f>+'Exhibit A-2 no Z rows'!V12</f>
        <v>35038545.439999998</v>
      </c>
      <c r="W12" s="37">
        <f>+'Exhibit A-2 no Z rows'!W12</f>
        <v>81524635608.990005</v>
      </c>
    </row>
    <row r="13" spans="1:23" x14ac:dyDescent="0.5">
      <c r="A13" s="298" t="str">
        <f>+'Exhibit A-2 no Z rows'!A14</f>
        <v>EXPENDITURES</v>
      </c>
      <c r="B13" s="298"/>
      <c r="C13" s="298"/>
      <c r="D13" s="298"/>
      <c r="E13" s="298"/>
      <c r="F13" s="298"/>
      <c r="G13" s="298"/>
      <c r="H13" s="298"/>
      <c r="I13" s="298"/>
      <c r="J13" s="298"/>
      <c r="K13" s="298"/>
      <c r="L13" s="298"/>
      <c r="M13" s="298"/>
      <c r="N13" s="298"/>
      <c r="O13" s="298"/>
      <c r="P13" s="298"/>
      <c r="Q13" s="298"/>
      <c r="R13" s="298"/>
      <c r="S13" s="298"/>
      <c r="T13" s="298"/>
      <c r="U13" s="298"/>
      <c r="V13" s="298"/>
      <c r="W13" s="298"/>
    </row>
    <row r="14" spans="1:23" x14ac:dyDescent="0.5">
      <c r="A14" s="15" t="str">
        <f>+'Exhibit A-2 no Z rows'!A15</f>
        <v xml:space="preserve">   Salaries And Wages </v>
      </c>
      <c r="B14" s="5">
        <v>0</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21">
        <f>+'Exhibit A-2 no Z rows'!V15</f>
        <v>684782.56</v>
      </c>
      <c r="W14" s="21">
        <f>+'Exhibit A-2 no Z rows'!W15</f>
        <v>684782.56</v>
      </c>
    </row>
    <row r="15" spans="1:23" x14ac:dyDescent="0.5">
      <c r="A15" s="15" t="str">
        <f>+'Exhibit A-2 no Z rows'!A16</f>
        <v xml:space="preserve">   Payroll Related Costs</v>
      </c>
      <c r="B15" s="21">
        <f>+'Exhibit A-2 no Z rows'!B16</f>
        <v>1401379966.8399999</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21">
        <f>+'Exhibit A-2 no Z rows'!V16</f>
        <v>186319.89</v>
      </c>
      <c r="W15" s="21">
        <f>+'Exhibit A-2 no Z rows'!W16</f>
        <v>1401566286.73</v>
      </c>
    </row>
    <row r="16" spans="1:23" x14ac:dyDescent="0.5">
      <c r="A16" s="15" t="str">
        <f>+'Exhibit A-2 no Z rows'!A17</f>
        <v xml:space="preserve">   Professional Fees and Services</v>
      </c>
      <c r="B16" s="21">
        <f>+'Exhibit A-2 no Z rows'!B17</f>
        <v>15844747.189999999</v>
      </c>
      <c r="C16" s="5">
        <v>0</v>
      </c>
      <c r="D16" s="5">
        <v>0</v>
      </c>
      <c r="E16" s="5">
        <v>0</v>
      </c>
      <c r="F16" s="5">
        <v>0</v>
      </c>
      <c r="G16" s="5">
        <v>0</v>
      </c>
      <c r="H16" s="5">
        <v>0</v>
      </c>
      <c r="I16" s="5">
        <v>0</v>
      </c>
      <c r="J16" s="21">
        <f>+'Exhibit A-2 no Z rows'!J17</f>
        <v>114664.5</v>
      </c>
      <c r="K16" s="5">
        <v>0</v>
      </c>
      <c r="L16" s="5">
        <v>0</v>
      </c>
      <c r="M16" s="5">
        <v>0</v>
      </c>
      <c r="N16" s="5">
        <v>0</v>
      </c>
      <c r="O16" s="5">
        <v>0</v>
      </c>
      <c r="P16" s="5">
        <v>0</v>
      </c>
      <c r="Q16" s="5">
        <v>0</v>
      </c>
      <c r="R16" s="5">
        <v>0</v>
      </c>
      <c r="S16" s="5">
        <v>0</v>
      </c>
      <c r="T16" s="5">
        <v>0</v>
      </c>
      <c r="U16" s="5">
        <v>0</v>
      </c>
      <c r="V16" s="21">
        <f>+'Exhibit A-2 no Z rows'!V17</f>
        <v>273617.62</v>
      </c>
      <c r="W16" s="21">
        <f>+'Exhibit A-2 no Z rows'!W17</f>
        <v>16233029.310000001</v>
      </c>
    </row>
    <row r="17" spans="1:23" x14ac:dyDescent="0.5">
      <c r="A17" s="15" t="str">
        <f>+'Exhibit A-2 no Z rows'!A18</f>
        <v xml:space="preserve">   Travel</v>
      </c>
      <c r="B17" s="21">
        <f>+'Exhibit A-2 no Z rows'!B18</f>
        <v>8251.23</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21">
        <f>+'Exhibit A-2 no Z rows'!V18</f>
        <v>11283.81</v>
      </c>
      <c r="W17" s="21">
        <f>+'Exhibit A-2 no Z rows'!W18</f>
        <v>19535.04</v>
      </c>
    </row>
    <row r="18" spans="1:23" x14ac:dyDescent="0.5">
      <c r="A18" s="15" t="str">
        <f>+'Exhibit A-2 no Z rows'!A19</f>
        <v xml:space="preserve">   Materials and Supplies</v>
      </c>
      <c r="B18" s="21">
        <f>+'Exhibit A-2 no Z rows'!B19</f>
        <v>15326.49</v>
      </c>
      <c r="C18" s="5">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21">
        <f>+'Exhibit A-2 no Z rows'!W19</f>
        <v>15326.49</v>
      </c>
    </row>
    <row r="19" spans="1:23" x14ac:dyDescent="0.5">
      <c r="A19" s="15" t="str">
        <f>+'Exhibit A-2 no Z rows'!A20</f>
        <v xml:space="preserve">   Communications and Utilities</v>
      </c>
      <c r="B19" s="21">
        <f>+'Exhibit A-2 no Z rows'!B20</f>
        <v>861831.36</v>
      </c>
      <c r="C19" s="5">
        <v>0</v>
      </c>
      <c r="D19" s="5">
        <v>0</v>
      </c>
      <c r="E19" s="5">
        <v>0</v>
      </c>
      <c r="F19" s="5">
        <v>0</v>
      </c>
      <c r="G19" s="5">
        <v>0</v>
      </c>
      <c r="H19" s="5">
        <v>0</v>
      </c>
      <c r="I19" s="5">
        <v>0</v>
      </c>
      <c r="J19" s="5">
        <v>0</v>
      </c>
      <c r="K19" s="5">
        <v>0</v>
      </c>
      <c r="L19" s="5">
        <v>0</v>
      </c>
      <c r="M19" s="5">
        <v>0</v>
      </c>
      <c r="N19" s="5">
        <v>0</v>
      </c>
      <c r="O19" s="5">
        <v>0</v>
      </c>
      <c r="P19" s="5">
        <v>0</v>
      </c>
      <c r="Q19" s="5">
        <v>0</v>
      </c>
      <c r="R19" s="5">
        <v>0</v>
      </c>
      <c r="S19" s="5">
        <v>0</v>
      </c>
      <c r="T19" s="5">
        <v>0</v>
      </c>
      <c r="U19" s="5">
        <v>0</v>
      </c>
      <c r="V19" s="21">
        <f>+'Exhibit A-2 no Z rows'!V20</f>
        <v>1098.23</v>
      </c>
      <c r="W19" s="21">
        <f>+'Exhibit A-2 no Z rows'!W20</f>
        <v>862929.59</v>
      </c>
    </row>
    <row r="20" spans="1:23" x14ac:dyDescent="0.5">
      <c r="A20" s="15" t="str">
        <f>+'Exhibit A-2 no Z rows'!A21</f>
        <v xml:space="preserve">   Repairs and Maintenance</v>
      </c>
      <c r="B20" s="21">
        <f>+'Exhibit A-2 no Z rows'!B21</f>
        <v>103451.46</v>
      </c>
      <c r="C20" s="5">
        <v>0</v>
      </c>
      <c r="D20" s="5">
        <v>0</v>
      </c>
      <c r="E20" s="5">
        <v>0</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21">
        <f>+'Exhibit A-2 no Z rows'!W21</f>
        <v>103451.46</v>
      </c>
    </row>
    <row r="21" spans="1:23" x14ac:dyDescent="0.5">
      <c r="A21" s="15" t="str">
        <f>+'Exhibit A-2 no Z rows'!A22</f>
        <v xml:space="preserve">   Claims and Judgments</v>
      </c>
      <c r="B21" s="21">
        <f>+'Exhibit A-2 no Z rows'!B22</f>
        <v>25872657.140000001</v>
      </c>
      <c r="C21" s="5">
        <v>0</v>
      </c>
      <c r="D21" s="5">
        <v>0</v>
      </c>
      <c r="E21" s="21">
        <f>+'Exhibit A-2 no Z rows'!E22</f>
        <v>711.84</v>
      </c>
      <c r="F21" s="5">
        <v>0</v>
      </c>
      <c r="G21" s="21">
        <f>+'Exhibit A-2 no Z rows'!G22</f>
        <v>73028.34</v>
      </c>
      <c r="H21" s="21">
        <f>+'Exhibit A-2 no Z rows'!H22</f>
        <v>788177.94</v>
      </c>
      <c r="I21" s="5">
        <v>0</v>
      </c>
      <c r="J21" s="21">
        <f>+'Exhibit A-2 no Z rows'!J22</f>
        <v>84292.02</v>
      </c>
      <c r="K21" s="5">
        <v>0</v>
      </c>
      <c r="L21" s="5">
        <v>0</v>
      </c>
      <c r="M21" s="5">
        <v>0</v>
      </c>
      <c r="N21" s="5">
        <v>0</v>
      </c>
      <c r="O21" s="5">
        <v>0</v>
      </c>
      <c r="P21" s="5">
        <v>0</v>
      </c>
      <c r="Q21" s="5">
        <v>0</v>
      </c>
      <c r="R21" s="5">
        <v>0</v>
      </c>
      <c r="S21" s="5">
        <v>0</v>
      </c>
      <c r="T21" s="5">
        <v>0</v>
      </c>
      <c r="U21" s="5">
        <v>0</v>
      </c>
      <c r="V21" s="5">
        <v>0</v>
      </c>
      <c r="W21" s="21">
        <f>+'Exhibit A-2 no Z rows'!W22</f>
        <v>26818867.280000001</v>
      </c>
    </row>
    <row r="22" spans="1:23" x14ac:dyDescent="0.5">
      <c r="A22" s="15" t="str">
        <f>+'Exhibit A-2 no Z rows'!A23</f>
        <v xml:space="preserve">   Intergovernmental Payments</v>
      </c>
      <c r="B22" s="21">
        <f>+'Exhibit A-2 no Z rows'!B23</f>
        <v>696321818.90999997</v>
      </c>
      <c r="C22" s="5">
        <v>0</v>
      </c>
      <c r="D22" s="21">
        <f>+'Exhibit A-2 no Z rows'!D23</f>
        <v>7300000</v>
      </c>
      <c r="E22" s="5">
        <v>0</v>
      </c>
      <c r="F22" s="21">
        <f>+'Exhibit A-2 no Z rows'!F23</f>
        <v>5398034.5</v>
      </c>
      <c r="G22" s="5">
        <v>0</v>
      </c>
      <c r="H22" s="5">
        <v>0</v>
      </c>
      <c r="I22" s="5">
        <v>0</v>
      </c>
      <c r="J22" s="5">
        <v>0</v>
      </c>
      <c r="K22" s="5">
        <v>0</v>
      </c>
      <c r="L22" s="5">
        <v>0</v>
      </c>
      <c r="M22" s="5">
        <v>0</v>
      </c>
      <c r="N22" s="5">
        <v>0</v>
      </c>
      <c r="O22" s="5">
        <v>0</v>
      </c>
      <c r="P22" s="5">
        <v>0</v>
      </c>
      <c r="Q22" s="5">
        <v>0</v>
      </c>
      <c r="R22" s="5">
        <v>0</v>
      </c>
      <c r="S22" s="5">
        <v>0</v>
      </c>
      <c r="T22" s="5">
        <v>0</v>
      </c>
      <c r="U22" s="21">
        <f>+'Exhibit A-2 no Z rows'!U23</f>
        <v>9500000</v>
      </c>
      <c r="V22" s="5">
        <v>0</v>
      </c>
      <c r="W22" s="21">
        <f>+'Exhibit A-2 no Z rows'!W23</f>
        <v>718519853.40999997</v>
      </c>
    </row>
    <row r="23" spans="1:23" x14ac:dyDescent="0.5">
      <c r="A23" s="15" t="str">
        <f>+'Exhibit A-2 no Z rows'!A24</f>
        <v xml:space="preserve">   Interest Expense - Other</v>
      </c>
      <c r="B23" s="21">
        <f>+'Exhibit A-2 no Z rows'!B24</f>
        <v>81191792.900000006</v>
      </c>
      <c r="C23" s="5">
        <v>0</v>
      </c>
      <c r="D23" s="5">
        <v>0</v>
      </c>
      <c r="E23" s="5">
        <v>0</v>
      </c>
      <c r="F23" s="5">
        <v>0</v>
      </c>
      <c r="G23" s="5">
        <v>0</v>
      </c>
      <c r="H23" s="5">
        <v>0</v>
      </c>
      <c r="I23" s="5">
        <v>0</v>
      </c>
      <c r="J23" s="5">
        <v>0</v>
      </c>
      <c r="K23" s="5">
        <v>0</v>
      </c>
      <c r="L23" s="5">
        <v>0</v>
      </c>
      <c r="M23" s="5">
        <v>0</v>
      </c>
      <c r="N23" s="5">
        <v>0</v>
      </c>
      <c r="O23" s="5">
        <v>0</v>
      </c>
      <c r="P23" s="5">
        <v>0</v>
      </c>
      <c r="Q23" s="5">
        <v>0</v>
      </c>
      <c r="R23" s="5">
        <v>0</v>
      </c>
      <c r="S23" s="5">
        <v>0</v>
      </c>
      <c r="T23" s="5">
        <v>0</v>
      </c>
      <c r="U23" s="5">
        <v>0</v>
      </c>
      <c r="V23" s="21">
        <f>+'Exhibit A-2 no Z rows'!V24</f>
        <v>13.26</v>
      </c>
      <c r="W23" s="21">
        <f>+'Exhibit A-2 no Z rows'!W24</f>
        <v>81191806.159999996</v>
      </c>
    </row>
    <row r="24" spans="1:23" x14ac:dyDescent="0.5">
      <c r="A24" s="40" t="str">
        <f>+'Exhibit A-2 no Z rows'!A25</f>
        <v xml:space="preserve">   Other Expenditures</v>
      </c>
      <c r="B24" s="21">
        <f>+'Exhibit A-2 no Z rows'!B25</f>
        <v>1124605176.78</v>
      </c>
      <c r="C24" s="5">
        <v>0</v>
      </c>
      <c r="D24" s="5">
        <v>0</v>
      </c>
      <c r="E24" s="5">
        <v>0</v>
      </c>
      <c r="F24" s="5">
        <v>0</v>
      </c>
      <c r="G24" s="5">
        <v>0</v>
      </c>
      <c r="H24" s="5">
        <v>0</v>
      </c>
      <c r="I24" s="5">
        <v>0</v>
      </c>
      <c r="J24" s="21">
        <f>+'Exhibit A-2 no Z rows'!J25</f>
        <v>202000000</v>
      </c>
      <c r="K24" s="5">
        <v>0</v>
      </c>
      <c r="L24" s="5">
        <v>0</v>
      </c>
      <c r="M24" s="5">
        <v>0</v>
      </c>
      <c r="N24" s="5">
        <v>0</v>
      </c>
      <c r="O24" s="5">
        <v>0</v>
      </c>
      <c r="P24" s="5">
        <v>0</v>
      </c>
      <c r="Q24" s="21">
        <f>+'Exhibit A-2 no Z rows'!Q25</f>
        <v>11086.54</v>
      </c>
      <c r="R24" s="5">
        <v>0</v>
      </c>
      <c r="S24" s="5">
        <v>0</v>
      </c>
      <c r="T24" s="5">
        <v>0</v>
      </c>
      <c r="U24" s="5">
        <v>0</v>
      </c>
      <c r="V24" s="21">
        <f>+'Exhibit A-2 no Z rows'!V25</f>
        <v>4078.63</v>
      </c>
      <c r="W24" s="21">
        <f>+'Exhibit A-2 no Z rows'!W25</f>
        <v>1326620341.95</v>
      </c>
    </row>
    <row r="25" spans="1:23" x14ac:dyDescent="0.5">
      <c r="A25" s="15" t="str">
        <f>+'Exhibit A-2 no Z rows'!A26</f>
        <v xml:space="preserve">Interest </v>
      </c>
      <c r="B25" s="21">
        <f>+'Exhibit A-2 no Z rows'!B26</f>
        <v>118849.68</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21">
        <f>+'Exhibit A-2 no Z rows'!W26</f>
        <v>118849.68</v>
      </c>
    </row>
    <row r="26" spans="1:23" x14ac:dyDescent="0.5">
      <c r="A26" s="15" t="str">
        <f>+'Exhibit A-2 no Z rows'!A27</f>
        <v>Total Expenditures</v>
      </c>
      <c r="B26" s="23">
        <f>+'Exhibit A-2 no Z rows'!B27</f>
        <v>3346323869.98</v>
      </c>
      <c r="C26" s="1">
        <v>0</v>
      </c>
      <c r="D26" s="23">
        <f>+'Exhibit A-2 no Z rows'!D27</f>
        <v>7300000</v>
      </c>
      <c r="E26" s="23">
        <f>+'Exhibit A-2 no Z rows'!E27</f>
        <v>711.84</v>
      </c>
      <c r="F26" s="23">
        <f>+'Exhibit A-2 no Z rows'!F27</f>
        <v>5398034.5</v>
      </c>
      <c r="G26" s="23">
        <f>+'Exhibit A-2 no Z rows'!G27</f>
        <v>73028.34</v>
      </c>
      <c r="H26" s="23">
        <f>+'Exhibit A-2 no Z rows'!H27</f>
        <v>788177.94</v>
      </c>
      <c r="I26" s="1">
        <v>0</v>
      </c>
      <c r="J26" s="23">
        <f>+'Exhibit A-2 no Z rows'!J27</f>
        <v>202198956.52000001</v>
      </c>
      <c r="K26" s="1">
        <v>0</v>
      </c>
      <c r="L26" s="1">
        <v>0</v>
      </c>
      <c r="M26" s="1">
        <v>0</v>
      </c>
      <c r="N26" s="1">
        <v>0</v>
      </c>
      <c r="O26" s="1">
        <v>0</v>
      </c>
      <c r="P26" s="1">
        <v>0</v>
      </c>
      <c r="Q26" s="23">
        <f>+'Exhibit A-2 no Z rows'!Q27</f>
        <v>11086.54</v>
      </c>
      <c r="R26" s="1">
        <v>0</v>
      </c>
      <c r="S26" s="1">
        <v>0</v>
      </c>
      <c r="T26" s="1">
        <v>0</v>
      </c>
      <c r="U26" s="23">
        <f>+'Exhibit A-2 no Z rows'!U27</f>
        <v>9500000</v>
      </c>
      <c r="V26" s="23">
        <f>+'Exhibit A-2 no Z rows'!V27</f>
        <v>1161194</v>
      </c>
      <c r="W26" s="23">
        <f>+'Exhibit A-2 no Z rows'!W27</f>
        <v>3572755059.6599998</v>
      </c>
    </row>
    <row r="27" spans="1:23" x14ac:dyDescent="0.5">
      <c r="A27" s="40" t="str">
        <f>+'Exhibit A-2 no Z rows'!A29</f>
        <v>Excess (Deficiency) of Revenues over Expenditures</v>
      </c>
      <c r="B27" s="41">
        <f>+'Exhibit A-2 no Z rows'!B29</f>
        <v>76187822059.009995</v>
      </c>
      <c r="C27" s="8">
        <v>0</v>
      </c>
      <c r="D27" s="41">
        <f>+'Exhibit A-2 no Z rows'!D29</f>
        <v>-7300000</v>
      </c>
      <c r="E27" s="41">
        <f>+'Exhibit A-2 no Z rows'!E29</f>
        <v>-711.84</v>
      </c>
      <c r="F27" s="41">
        <f>+'Exhibit A-2 no Z rows'!F29</f>
        <v>-990361.14</v>
      </c>
      <c r="G27" s="41">
        <f>+'Exhibit A-2 no Z rows'!G29</f>
        <v>-73028.34</v>
      </c>
      <c r="H27" s="41">
        <f>+'Exhibit A-2 no Z rows'!H29</f>
        <v>579960.32999999996</v>
      </c>
      <c r="I27" s="8">
        <v>0</v>
      </c>
      <c r="J27" s="41">
        <f>+'Exhibit A-2 no Z rows'!J29</f>
        <v>1175618731.04</v>
      </c>
      <c r="K27" s="8">
        <v>0</v>
      </c>
      <c r="L27" s="41">
        <f>+'Exhibit A-2 no Z rows'!L29</f>
        <v>1373.55</v>
      </c>
      <c r="M27" s="8">
        <v>0</v>
      </c>
      <c r="N27" s="41">
        <f>+'Exhibit A-2 no Z rows'!N29</f>
        <v>44290906.219999999</v>
      </c>
      <c r="O27" s="41">
        <f>+'Exhibit A-2 no Z rows'!O29</f>
        <v>92056753.090000004</v>
      </c>
      <c r="P27" s="41">
        <f>+'Exhibit A-2 no Z rows'!P29</f>
        <v>4844810</v>
      </c>
      <c r="Q27" s="41">
        <f>+'Exhibit A-2 no Z rows'!Q29</f>
        <v>-11086.54</v>
      </c>
      <c r="R27" s="41">
        <f>+'Exhibit A-2 no Z rows'!R29</f>
        <v>430663792.50999999</v>
      </c>
      <c r="S27" s="8">
        <v>0</v>
      </c>
      <c r="T27" s="8">
        <v>0</v>
      </c>
      <c r="U27" s="41">
        <f>+'Exhibit A-2 no Z rows'!U29</f>
        <v>-9500000</v>
      </c>
      <c r="V27" s="41">
        <f>+'Exhibit A-2 no Z rows'!V29</f>
        <v>33877351.439999998</v>
      </c>
      <c r="W27" s="41">
        <f>+'Exhibit A-2 no Z rows'!W29</f>
        <v>77951880549.330002</v>
      </c>
    </row>
    <row r="28" spans="1:23" x14ac:dyDescent="0.5">
      <c r="A28" s="265" t="str">
        <f>+'Exhibit A-2 no Z rows'!A31</f>
        <v>OTHER FINANCING SOURCES (USES)</v>
      </c>
      <c r="B28" s="265"/>
      <c r="C28" s="265"/>
      <c r="D28" s="265"/>
      <c r="E28" s="265"/>
      <c r="F28" s="265"/>
      <c r="G28" s="265"/>
      <c r="H28" s="265"/>
      <c r="I28" s="265"/>
      <c r="J28" s="265"/>
      <c r="K28" s="265"/>
      <c r="L28" s="265"/>
      <c r="M28" s="265"/>
      <c r="N28" s="265"/>
      <c r="O28" s="265"/>
      <c r="P28" s="265"/>
      <c r="Q28" s="265"/>
      <c r="R28" s="265"/>
      <c r="S28" s="265"/>
      <c r="T28" s="265"/>
      <c r="U28" s="265"/>
      <c r="V28" s="265"/>
      <c r="W28" s="265"/>
    </row>
    <row r="29" spans="1:23" x14ac:dyDescent="0.5">
      <c r="A29" s="15" t="str">
        <f>+'Exhibit A-2 no Z rows'!A32</f>
        <v xml:space="preserve">   Transfer In </v>
      </c>
      <c r="B29" s="21">
        <f>+'Exhibit A-2 no Z rows'!B32</f>
        <v>554665777.87</v>
      </c>
      <c r="C29" s="5">
        <v>0</v>
      </c>
      <c r="D29" s="21">
        <f>+'Exhibit A-2 no Z rows'!D32</f>
        <v>7300000</v>
      </c>
      <c r="E29" s="5">
        <v>0</v>
      </c>
      <c r="F29" s="21">
        <f>+'Exhibit A-2 no Z rows'!F32</f>
        <v>990361.14</v>
      </c>
      <c r="G29" s="5">
        <v>0</v>
      </c>
      <c r="H29" s="5">
        <v>0</v>
      </c>
      <c r="I29" s="5">
        <v>0</v>
      </c>
      <c r="J29" s="21">
        <f>+'Exhibit A-2 no Z rows'!J32</f>
        <v>6877025972.5600004</v>
      </c>
      <c r="K29" s="5">
        <v>0</v>
      </c>
      <c r="L29" s="5">
        <v>0</v>
      </c>
      <c r="M29" s="5">
        <v>0</v>
      </c>
      <c r="N29" s="5">
        <v>0</v>
      </c>
      <c r="O29" s="5">
        <v>0</v>
      </c>
      <c r="P29" s="5">
        <v>0</v>
      </c>
      <c r="Q29" s="21">
        <f>+'Exhibit A-2 no Z rows'!Q32</f>
        <v>11086.54</v>
      </c>
      <c r="R29" s="5">
        <v>0</v>
      </c>
      <c r="S29" s="5">
        <v>0</v>
      </c>
      <c r="T29" s="5">
        <v>0</v>
      </c>
      <c r="U29" s="21">
        <f>+'Exhibit A-2 no Z rows'!U32</f>
        <v>9500000</v>
      </c>
      <c r="V29" s="21">
        <f>+'Exhibit A-2 no Z rows'!V32</f>
        <v>4679077.2099999897</v>
      </c>
      <c r="W29" s="21">
        <f>+'Exhibit A-2 no Z rows'!W32</f>
        <v>7454172275.3199997</v>
      </c>
    </row>
    <row r="30" spans="1:23" x14ac:dyDescent="0.5">
      <c r="A30" s="15" t="str">
        <f>+'Exhibit A-2 no Z rows'!A33</f>
        <v xml:space="preserve">   Transfer Out </v>
      </c>
      <c r="B30" s="21">
        <f>+'Exhibit A-2 no Z rows'!B33</f>
        <v>-28384167730.91</v>
      </c>
      <c r="C30" s="21">
        <v>355974.57</v>
      </c>
      <c r="D30" s="5">
        <v>0</v>
      </c>
      <c r="E30" s="5">
        <v>0</v>
      </c>
      <c r="F30" s="5">
        <v>0</v>
      </c>
      <c r="G30" s="5">
        <v>0</v>
      </c>
      <c r="H30" s="21">
        <f>+'Exhibit A-2 no Z rows'!H33</f>
        <v>-2637434.02</v>
      </c>
      <c r="I30" s="5">
        <v>0</v>
      </c>
      <c r="J30" s="21">
        <f>+'Exhibit A-2 no Z rows'!J33</f>
        <v>-4931184215.04</v>
      </c>
      <c r="K30" s="5">
        <v>0</v>
      </c>
      <c r="L30" s="21">
        <f>+'Exhibit A-2 no Z rows'!L33</f>
        <v>-1373.09</v>
      </c>
      <c r="M30" s="5">
        <v>0</v>
      </c>
      <c r="N30" s="21">
        <f>+'Exhibit A-2 no Z rows'!N33</f>
        <v>-44290906.219999999</v>
      </c>
      <c r="O30" s="21">
        <f>+'Exhibit A-2 no Z rows'!O33</f>
        <v>-92056753.090000004</v>
      </c>
      <c r="P30" s="21">
        <f>+'Exhibit A-2 no Z rows'!P33</f>
        <v>-4844810</v>
      </c>
      <c r="Q30" s="5">
        <v>0</v>
      </c>
      <c r="R30" s="21">
        <f>+'Exhibit A-2 no Z rows'!R33</f>
        <v>-358097893.42000002</v>
      </c>
      <c r="S30" s="5">
        <v>0</v>
      </c>
      <c r="T30" s="5">
        <v>0</v>
      </c>
      <c r="U30" s="5">
        <v>0</v>
      </c>
      <c r="V30" s="21">
        <f>+'Exhibit A-2 no Z rows'!V33</f>
        <v>-20351550.039999999</v>
      </c>
      <c r="W30" s="21">
        <v>-33837276691.259998</v>
      </c>
    </row>
    <row r="31" spans="1:23" x14ac:dyDescent="0.5">
      <c r="A31" s="40" t="str">
        <f>+'Exhibit A-2 no Z rows'!A34</f>
        <v xml:space="preserve">   Legislative Transfer Out</v>
      </c>
      <c r="B31" s="20">
        <v>-41912533815.5</v>
      </c>
      <c r="C31" s="5">
        <v>0</v>
      </c>
      <c r="D31" s="5">
        <v>0</v>
      </c>
      <c r="E31" s="5">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20">
        <v>-41912533815.5</v>
      </c>
    </row>
    <row r="32" spans="1:23" x14ac:dyDescent="0.5">
      <c r="A32" s="40" t="str">
        <f>+'Exhibit A-2 no Z rows'!A35</f>
        <v xml:space="preserve">   Sale of Capital Assets</v>
      </c>
      <c r="B32" s="21">
        <f>+'Exhibit A-2 no Z rows'!B35</f>
        <v>31526.9</v>
      </c>
      <c r="C32" s="5">
        <v>0</v>
      </c>
      <c r="D32" s="5">
        <v>0</v>
      </c>
      <c r="E32" s="5">
        <v>0</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21">
        <f>+'Exhibit A-2 no Z rows'!W35</f>
        <v>31526.9</v>
      </c>
    </row>
    <row r="33" spans="1:30" x14ac:dyDescent="0.5">
      <c r="A33" s="40" t="str">
        <f>+'Exhibit A-2 no Z rows'!A36</f>
        <v xml:space="preserve">   Insurance Recoveries</v>
      </c>
      <c r="B33" s="21">
        <f>+'Exhibit A-2 no Z rows'!B36</f>
        <v>91386.880000000005</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21">
        <f>+'Exhibit A-2 no Z rows'!W36</f>
        <v>91386.880000000005</v>
      </c>
    </row>
    <row r="34" spans="1:30" x14ac:dyDescent="0.5">
      <c r="A34" s="40" t="str">
        <f>+'Exhibit A-2 no Z rows'!A37</f>
        <v>Total Other Financing Sources (Uses)</v>
      </c>
      <c r="B34" s="22">
        <v>-69741912854.759995</v>
      </c>
      <c r="C34" s="9">
        <v>355974.57</v>
      </c>
      <c r="D34" s="23">
        <f>+'Exhibit A-2 no Z rows'!D37</f>
        <v>7300000</v>
      </c>
      <c r="E34" s="1">
        <v>0</v>
      </c>
      <c r="F34" s="23">
        <f>+'Exhibit A-2 no Z rows'!F37</f>
        <v>990361.14</v>
      </c>
      <c r="G34" s="1">
        <v>0</v>
      </c>
      <c r="H34" s="23">
        <f>+'Exhibit A-2 no Z rows'!H37</f>
        <v>-2637434.02</v>
      </c>
      <c r="I34" s="1">
        <v>0</v>
      </c>
      <c r="J34" s="23">
        <f>+'Exhibit A-2 no Z rows'!J37</f>
        <v>1945841757.52</v>
      </c>
      <c r="K34" s="1">
        <v>0</v>
      </c>
      <c r="L34" s="23">
        <f>+'Exhibit A-2 no Z rows'!L37</f>
        <v>-1373.09</v>
      </c>
      <c r="M34" s="1">
        <v>0</v>
      </c>
      <c r="N34" s="23">
        <f>+'Exhibit A-2 no Z rows'!N37</f>
        <v>-44290906.219999999</v>
      </c>
      <c r="O34" s="23">
        <f>+'Exhibit A-2 no Z rows'!O37</f>
        <v>-92056753.090000004</v>
      </c>
      <c r="P34" s="23">
        <f>+'Exhibit A-2 no Z rows'!P37</f>
        <v>-4844810</v>
      </c>
      <c r="Q34" s="23">
        <f>+'Exhibit A-2 no Z rows'!Q37</f>
        <v>11086.54</v>
      </c>
      <c r="R34" s="23">
        <f>+'Exhibit A-2 no Z rows'!R37</f>
        <v>-358097893.42000002</v>
      </c>
      <c r="S34" s="1">
        <v>0</v>
      </c>
      <c r="T34" s="1">
        <v>0</v>
      </c>
      <c r="U34" s="23">
        <f>+'Exhibit A-2 no Z rows'!U37</f>
        <v>9500000</v>
      </c>
      <c r="V34" s="23">
        <f>+'Exhibit A-2 no Z rows'!V37</f>
        <v>-15672472.83</v>
      </c>
      <c r="W34" s="22">
        <v>-68295515317.660004</v>
      </c>
    </row>
    <row r="35" spans="1:30" x14ac:dyDescent="0.5">
      <c r="A35" s="15" t="str">
        <f>+'Exhibit A-2 no Z rows'!A39</f>
        <v xml:space="preserve">      Net Change in Fund Balances</v>
      </c>
      <c r="B35" s="130">
        <v>6445909204.25</v>
      </c>
      <c r="C35" s="10">
        <v>355974.57</v>
      </c>
      <c r="D35" s="8">
        <v>0</v>
      </c>
      <c r="E35" s="131">
        <f>+'Exhibit A-2 no Z rows'!E39</f>
        <v>-711.84</v>
      </c>
      <c r="F35" s="131">
        <f>+'Exhibit A-2 no Z rows'!F39</f>
        <v>3.4924596548080398E-10</v>
      </c>
      <c r="G35" s="131">
        <f>+'Exhibit A-2 no Z rows'!G39</f>
        <v>-73028.34</v>
      </c>
      <c r="H35" s="131">
        <f>+'Exhibit A-2 no Z rows'!H39</f>
        <v>-2057473.69</v>
      </c>
      <c r="I35" s="8">
        <v>0</v>
      </c>
      <c r="J35" s="131">
        <f>+'Exhibit A-2 no Z rows'!J39</f>
        <v>3121460488.5599999</v>
      </c>
      <c r="K35" s="8">
        <v>0</v>
      </c>
      <c r="L35" s="131">
        <f>+'Exhibit A-2 no Z rows'!L39</f>
        <v>0.46000000000026398</v>
      </c>
      <c r="M35" s="8">
        <v>0</v>
      </c>
      <c r="N35" s="8">
        <v>0</v>
      </c>
      <c r="O35" s="8">
        <v>0</v>
      </c>
      <c r="P35" s="8">
        <v>0</v>
      </c>
      <c r="Q35" s="8">
        <v>0</v>
      </c>
      <c r="R35" s="131">
        <f>+'Exhibit A-2 no Z rows'!R39</f>
        <v>72565899.090000004</v>
      </c>
      <c r="S35" s="8">
        <v>0</v>
      </c>
      <c r="T35" s="8">
        <v>0</v>
      </c>
      <c r="U35" s="8">
        <v>0</v>
      </c>
      <c r="V35" s="131">
        <f>+'Exhibit A-2 no Z rows'!V39</f>
        <v>18204878.609999999</v>
      </c>
      <c r="W35" s="130">
        <v>9656365231.6699791</v>
      </c>
    </row>
    <row r="36" spans="1:30" x14ac:dyDescent="0.5">
      <c r="A36" s="40" t="str">
        <f>+'Exhibit A-2 no Z rows'!A41</f>
        <v>FUND FINANCIAL STATEMENT – FUND BALANCES</v>
      </c>
      <c r="B36" s="21"/>
      <c r="C36" s="21"/>
      <c r="D36" s="21"/>
      <c r="E36" s="21"/>
      <c r="F36" s="21"/>
      <c r="G36" s="21"/>
      <c r="H36" s="21"/>
      <c r="I36" s="21"/>
      <c r="J36" s="21"/>
      <c r="K36" s="21"/>
      <c r="L36" s="21"/>
      <c r="M36" s="21"/>
      <c r="N36" s="21"/>
      <c r="O36" s="21"/>
      <c r="P36" s="21"/>
      <c r="Q36" s="21"/>
      <c r="R36" s="21"/>
      <c r="S36" s="21"/>
      <c r="T36" s="21"/>
      <c r="U36" s="21"/>
      <c r="V36" s="21"/>
      <c r="W36" s="21"/>
    </row>
    <row r="37" spans="1:30" x14ac:dyDescent="0.5">
      <c r="A37" s="40" t="str">
        <f>+'Exhibit A-2 no Z rows'!A42</f>
        <v>Fund Balances, September 1, 2024</v>
      </c>
      <c r="B37" s="21">
        <f>+'Exhibit A-2 no Z rows'!B42</f>
        <v>23266895821.330002</v>
      </c>
      <c r="C37" s="21">
        <f>+'Exhibit A-2 no Z rows'!C42</f>
        <v>-355974.57</v>
      </c>
      <c r="D37" s="5">
        <v>0</v>
      </c>
      <c r="E37" s="5">
        <v>0</v>
      </c>
      <c r="F37" s="5">
        <v>0</v>
      </c>
      <c r="G37" s="5">
        <v>0</v>
      </c>
      <c r="H37" s="21">
        <f>+'Exhibit A-2 no Z rows'!H42</f>
        <v>9907513.5099999998</v>
      </c>
      <c r="I37" s="21">
        <f>+'Exhibit A-2 no Z rows'!I42</f>
        <v>-15095.58</v>
      </c>
      <c r="J37" s="21">
        <f>+'Exhibit A-2 no Z rows'!J42</f>
        <v>23796251283.240002</v>
      </c>
      <c r="K37" s="5">
        <v>0</v>
      </c>
      <c r="L37" s="21">
        <f>+'Exhibit A-2 no Z rows'!L42</f>
        <v>36.020000000000003</v>
      </c>
      <c r="M37" s="5">
        <v>0</v>
      </c>
      <c r="N37" s="5">
        <v>0</v>
      </c>
      <c r="O37" s="5">
        <v>0</v>
      </c>
      <c r="P37" s="21">
        <f>+'Exhibit A-2 no Z rows'!P42</f>
        <v>-11425166.890000001</v>
      </c>
      <c r="Q37" s="5">
        <v>0</v>
      </c>
      <c r="R37" s="21">
        <f>+'Exhibit A-2 no Z rows'!R42</f>
        <v>869293956.83000004</v>
      </c>
      <c r="S37" s="5">
        <v>0</v>
      </c>
      <c r="T37" s="5">
        <v>0</v>
      </c>
      <c r="U37" s="5">
        <v>0</v>
      </c>
      <c r="V37" s="21">
        <f>+'Exhibit A-2 no Z rows'!V42</f>
        <v>101462985.56</v>
      </c>
      <c r="W37" s="21">
        <f>+'Exhibit A-2 no Z rows'!W42</f>
        <v>48032015359.449997</v>
      </c>
    </row>
    <row r="38" spans="1:30" x14ac:dyDescent="0.5">
      <c r="A38" s="40" t="str">
        <f>+'Exhibit A-2 no Z rows'!A43</f>
        <v>Fund Balances, September 1, 2024, as Restated</v>
      </c>
      <c r="B38" s="132">
        <f>+'Exhibit A-2 no Z rows'!B43</f>
        <v>23266895821.330002</v>
      </c>
      <c r="C38" s="132">
        <f>+'Exhibit A-2 no Z rows'!C43</f>
        <v>-355974.57</v>
      </c>
      <c r="D38" s="1">
        <v>0</v>
      </c>
      <c r="E38" s="1">
        <v>0</v>
      </c>
      <c r="F38" s="132">
        <f>+'Exhibit A-2 no Z rows'!F43</f>
        <v>3.4924596548080398E-10</v>
      </c>
      <c r="G38" s="1">
        <v>0</v>
      </c>
      <c r="H38" s="132">
        <f>+'Exhibit A-2 no Z rows'!H43</f>
        <v>9907513.5099999998</v>
      </c>
      <c r="I38" s="132">
        <f>+'Exhibit A-2 no Z rows'!I43</f>
        <v>-15095.58</v>
      </c>
      <c r="J38" s="132">
        <f>+'Exhibit A-2 no Z rows'!J43</f>
        <v>23796251283.240002</v>
      </c>
      <c r="K38" s="1">
        <v>0</v>
      </c>
      <c r="L38" s="132">
        <f>+'Exhibit A-2 no Z rows'!L43</f>
        <v>36.020000000000003</v>
      </c>
      <c r="M38" s="1">
        <v>0</v>
      </c>
      <c r="N38" s="1">
        <v>0</v>
      </c>
      <c r="O38" s="1">
        <v>0</v>
      </c>
      <c r="P38" s="132">
        <f>+'Exhibit A-2 no Z rows'!P43</f>
        <v>-11425166.890000001</v>
      </c>
      <c r="Q38" s="1">
        <v>0</v>
      </c>
      <c r="R38" s="132">
        <f>+'Exhibit A-2 no Z rows'!R43</f>
        <v>869293956.83000004</v>
      </c>
      <c r="S38" s="1">
        <v>0</v>
      </c>
      <c r="T38" s="1">
        <v>0</v>
      </c>
      <c r="U38" s="1">
        <v>0</v>
      </c>
      <c r="V38" s="132">
        <f>+'Exhibit A-2 no Z rows'!V43</f>
        <v>101462985.56</v>
      </c>
      <c r="W38" s="132">
        <f>+'Exhibit A-2 no Z rows'!W43</f>
        <v>48032015359.449997</v>
      </c>
    </row>
    <row r="39" spans="1:30" ht="15.3" thickBot="1" x14ac:dyDescent="0.55000000000000004">
      <c r="A39" s="40" t="str">
        <f>+'Exhibit A-2 no Z rows'!A45</f>
        <v>Fund Balances, August 31, 2025</v>
      </c>
      <c r="B39" s="30">
        <v>29712805025.580002</v>
      </c>
      <c r="C39" s="6">
        <v>0</v>
      </c>
      <c r="D39" s="6">
        <v>0</v>
      </c>
      <c r="E39" s="31">
        <f>+'Exhibit A-2 no Z rows'!E45</f>
        <v>-711.84</v>
      </c>
      <c r="F39" s="31">
        <f>+'Exhibit A-2 no Z rows'!F45</f>
        <v>6.9849193096160899E-10</v>
      </c>
      <c r="G39" s="31">
        <f>+'Exhibit A-2 no Z rows'!G45</f>
        <v>-73028.34</v>
      </c>
      <c r="H39" s="31">
        <f>+'Exhibit A-2 no Z rows'!H45</f>
        <v>7850039.8200000003</v>
      </c>
      <c r="I39" s="31">
        <f>+'Exhibit A-2 no Z rows'!I45</f>
        <v>-15095.58</v>
      </c>
      <c r="J39" s="31">
        <f>+'Exhibit A-2 no Z rows'!J45</f>
        <v>26917711771.799999</v>
      </c>
      <c r="K39" s="6">
        <v>0</v>
      </c>
      <c r="L39" s="31">
        <f>+'Exhibit A-2 no Z rows'!L45</f>
        <v>36.480000000000302</v>
      </c>
      <c r="M39" s="6">
        <v>0</v>
      </c>
      <c r="N39" s="6">
        <v>0</v>
      </c>
      <c r="O39" s="6">
        <v>0</v>
      </c>
      <c r="P39" s="31">
        <f>+'Exhibit A-2 no Z rows'!P45</f>
        <v>-11425166.890000001</v>
      </c>
      <c r="Q39" s="6">
        <v>0</v>
      </c>
      <c r="R39" s="31">
        <f>+'Exhibit A-2 no Z rows'!R45</f>
        <v>941859855.91999996</v>
      </c>
      <c r="S39" s="6">
        <v>0</v>
      </c>
      <c r="T39" s="6">
        <v>0</v>
      </c>
      <c r="U39" s="6">
        <v>0</v>
      </c>
      <c r="V39" s="31">
        <f>+'Exhibit A-2 no Z rows'!V45</f>
        <v>119667864.17</v>
      </c>
      <c r="W39" s="30">
        <v>57688380591.120003</v>
      </c>
    </row>
    <row r="40" spans="1:30" s="198" customFormat="1" ht="15.3" thickTop="1" x14ac:dyDescent="0.5">
      <c r="A40" s="260" t="s">
        <v>510</v>
      </c>
      <c r="B40" s="260"/>
      <c r="C40" s="260"/>
      <c r="D40" s="260"/>
      <c r="E40" s="260"/>
      <c r="F40" s="260"/>
      <c r="G40" s="260"/>
      <c r="H40" s="260"/>
      <c r="I40" s="260"/>
      <c r="J40" s="260"/>
      <c r="K40" s="260"/>
      <c r="L40" s="260"/>
      <c r="M40" s="260"/>
      <c r="N40" s="260"/>
      <c r="O40" s="260"/>
      <c r="P40" s="260"/>
      <c r="Q40" s="260"/>
      <c r="R40" s="260"/>
      <c r="S40" s="260"/>
      <c r="T40" s="260"/>
      <c r="U40" s="260"/>
      <c r="V40" s="260"/>
      <c r="W40" s="260"/>
      <c r="X40" s="206"/>
      <c r="Y40" s="206"/>
      <c r="Z40" s="206"/>
      <c r="AA40" s="206"/>
      <c r="AB40" s="206"/>
      <c r="AC40" s="206"/>
      <c r="AD40" s="206"/>
    </row>
    <row r="41" spans="1:30" x14ac:dyDescent="0.5">
      <c r="A41" s="261" t="s">
        <v>511</v>
      </c>
      <c r="B41" s="261"/>
      <c r="C41" s="261"/>
      <c r="D41" s="261"/>
      <c r="E41" s="261"/>
      <c r="F41" s="261"/>
      <c r="G41" s="261"/>
      <c r="H41" s="261"/>
      <c r="I41" s="261"/>
      <c r="J41" s="261"/>
      <c r="K41" s="261"/>
      <c r="L41" s="261"/>
      <c r="M41" s="261"/>
      <c r="N41" s="261"/>
      <c r="O41" s="261"/>
      <c r="P41" s="261"/>
      <c r="Q41" s="261"/>
      <c r="R41" s="261"/>
      <c r="S41" s="261"/>
      <c r="T41" s="261"/>
      <c r="U41" s="261"/>
      <c r="V41" s="261"/>
      <c r="W41" s="261"/>
      <c r="X41" s="15"/>
      <c r="Y41" s="15"/>
      <c r="Z41" s="15"/>
      <c r="AA41" s="15"/>
      <c r="AB41" s="15"/>
      <c r="AC41" s="15"/>
      <c r="AD41" s="15"/>
    </row>
  </sheetData>
  <mergeCells count="5">
    <mergeCell ref="A13:W13"/>
    <mergeCell ref="A40:W40"/>
    <mergeCell ref="A41:W41"/>
    <mergeCell ref="A28:W28"/>
    <mergeCell ref="A1:XFD1"/>
  </mergeCells>
  <conditionalFormatting sqref="A1 N3:O3 A3:B6 W3:W8 F4 L4 P4 H6 L6 J6:J7 A7 A8:B12 H9 R9 V9:W9 W10:W11 F12 H12 J12 L12 N12:P12 R12 V12:W12 A13:A14 V14:W17 A15:B27 J16 W18 V19:W19 W20:W22 E21 G21:H21 J21 D22 F22 U22 V23:W24 J24 Q24 W25 Q26 D26:H27 J26:J27 U26:W27 L27 N27:R27 A28 A29:B29 D29 F29 Q29 U29:W29 J29:J30 A30:C30 H30 L30 N30:P30 R30 V30:W30 W31:W33 A31:B35 D34 F34 H34 N34:R34 U34:W34 J34:J35 L34:L35 E35:H35 R35 V35:W35 A36:W36 A37:C38 H37:J38 L37:L39 P37:P39 R37:R39 V37:W39 F38 A39:B39 E39:J39">
    <cfRule type="cellIs" dxfId="32" priority="2" operator="equal">
      <formula>0</formula>
    </cfRule>
  </conditionalFormatting>
  <conditionalFormatting sqref="A40:A41">
    <cfRule type="cellIs" dxfId="31" priority="1" operator="equal">
      <formula>0</formula>
    </cfRule>
  </conditionalFormatting>
  <hyperlinks>
    <hyperlink ref="A40" location="'Table of Contents'!A1" display="Return to TOC" xr:uid="{9FC4C0BC-7C35-461B-9A73-DB1483FEAEE5}"/>
  </hyperlink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1">
    <tabColor rgb="FF92D050"/>
  </sheetPr>
  <dimension ref="A1:M50"/>
  <sheetViews>
    <sheetView showRuler="0" topLeftCell="C16" workbookViewId="0">
      <selection activeCell="J36" sqref="J36"/>
    </sheetView>
  </sheetViews>
  <sheetFormatPr defaultColWidth="0" defaultRowHeight="15" zeroHeight="1" x14ac:dyDescent="0.5"/>
  <cols>
    <col min="1" max="1" width="53.83203125" style="2" customWidth="1"/>
    <col min="2" max="2" width="22.44140625" style="2" customWidth="1"/>
    <col min="3" max="3" width="21.44140625" style="2" customWidth="1"/>
    <col min="4" max="4" width="18.27734375" style="2" customWidth="1"/>
    <col min="5" max="5" width="22" style="2" customWidth="1"/>
    <col min="6" max="6" width="22.71875" style="2" customWidth="1"/>
    <col min="7" max="9" width="12.83203125" style="2" customWidth="1"/>
    <col min="10" max="10" width="21" style="2" customWidth="1"/>
    <col min="11" max="12" width="18" style="2" customWidth="1"/>
    <col min="13" max="13" width="17.44140625" style="2" customWidth="1"/>
    <col min="14" max="16384" width="12.83203125" style="2" hidden="1"/>
  </cols>
  <sheetData>
    <row r="1" spans="1:13" s="17" customFormat="1" ht="15" customHeight="1" x14ac:dyDescent="0.6">
      <c r="A1" s="115" t="s">
        <v>0</v>
      </c>
      <c r="B1" s="115"/>
      <c r="C1" s="115"/>
      <c r="D1" s="115"/>
      <c r="E1" s="115"/>
      <c r="F1" s="115"/>
      <c r="G1" s="115"/>
      <c r="H1" s="115"/>
      <c r="I1" s="115"/>
      <c r="J1" s="115"/>
      <c r="K1" s="115"/>
      <c r="L1" s="115"/>
      <c r="M1" s="115"/>
    </row>
    <row r="2" spans="1:13" ht="15" customHeight="1" x14ac:dyDescent="0.5">
      <c r="A2" s="15" t="s">
        <v>188</v>
      </c>
      <c r="B2" s="15"/>
      <c r="C2" s="15"/>
      <c r="D2" s="15"/>
      <c r="E2" s="15"/>
      <c r="F2" s="15"/>
      <c r="G2" s="15"/>
      <c r="H2" s="15"/>
      <c r="I2" s="15"/>
      <c r="J2" s="15"/>
      <c r="K2" s="15"/>
      <c r="L2" s="15"/>
      <c r="M2" s="15"/>
    </row>
    <row r="3" spans="1:13" ht="15" customHeight="1" x14ac:dyDescent="0.5">
      <c r="A3" s="126" t="s">
        <v>189</v>
      </c>
      <c r="B3" s="15"/>
      <c r="C3" s="15"/>
      <c r="D3" s="15"/>
      <c r="E3" s="15"/>
      <c r="F3" s="15"/>
      <c r="G3" s="15"/>
      <c r="H3" s="15"/>
      <c r="I3" s="15"/>
      <c r="J3" s="15"/>
      <c r="K3" s="15"/>
      <c r="L3" s="15"/>
      <c r="M3" s="15"/>
    </row>
    <row r="4" spans="1:13" ht="15" customHeight="1" x14ac:dyDescent="0.5">
      <c r="A4" s="126" t="s">
        <v>190</v>
      </c>
      <c r="B4" s="15"/>
      <c r="C4" s="15"/>
      <c r="D4" s="15"/>
      <c r="E4" s="15"/>
      <c r="F4" s="15"/>
      <c r="G4" s="15"/>
      <c r="H4" s="15"/>
      <c r="I4" s="15"/>
      <c r="J4" s="15"/>
      <c r="K4" s="15"/>
      <c r="L4" s="15"/>
      <c r="M4" s="15"/>
    </row>
    <row r="5" spans="1:13" ht="15" customHeight="1" x14ac:dyDescent="0.5">
      <c r="A5" s="15" t="s">
        <v>117</v>
      </c>
      <c r="B5" s="15"/>
      <c r="C5" s="15"/>
      <c r="D5" s="15"/>
      <c r="E5" s="15"/>
      <c r="F5" s="15"/>
      <c r="G5" s="15"/>
      <c r="H5" s="15"/>
      <c r="I5" s="15"/>
      <c r="J5" s="15"/>
      <c r="K5" s="15"/>
      <c r="L5" s="15"/>
      <c r="M5" s="15"/>
    </row>
    <row r="6" spans="1:13" ht="70.900000000000006" customHeight="1" x14ac:dyDescent="0.5">
      <c r="A6" s="15"/>
      <c r="B6" s="34" t="s">
        <v>191</v>
      </c>
      <c r="C6" s="34" t="s">
        <v>96</v>
      </c>
      <c r="D6" s="34" t="s">
        <v>97</v>
      </c>
      <c r="E6" s="34" t="s">
        <v>98</v>
      </c>
      <c r="F6" s="34" t="s">
        <v>99</v>
      </c>
      <c r="G6" s="34" t="s">
        <v>100</v>
      </c>
      <c r="H6" s="34" t="s">
        <v>101</v>
      </c>
      <c r="I6" s="34" t="s">
        <v>102</v>
      </c>
      <c r="J6" s="34" t="s">
        <v>103</v>
      </c>
      <c r="K6" s="34" t="s">
        <v>104</v>
      </c>
      <c r="L6" s="34" t="s">
        <v>105</v>
      </c>
      <c r="M6" s="34" t="s">
        <v>192</v>
      </c>
    </row>
    <row r="7" spans="1:13" ht="15" customHeight="1" x14ac:dyDescent="0.5">
      <c r="A7" s="15" t="str">
        <f>+'Exhibit B-2 no Z rows'!A2</f>
        <v>REVENUES</v>
      </c>
      <c r="B7" s="117"/>
      <c r="C7" s="117"/>
      <c r="D7" s="117"/>
      <c r="E7" s="117"/>
      <c r="F7" s="117"/>
      <c r="G7" s="117"/>
      <c r="H7" s="117"/>
      <c r="I7" s="117"/>
      <c r="J7" s="117"/>
      <c r="K7" s="117"/>
      <c r="L7" s="117"/>
      <c r="M7" s="117"/>
    </row>
    <row r="8" spans="1:13" ht="15" customHeight="1" x14ac:dyDescent="0.5">
      <c r="A8" s="35" t="str">
        <f>+'Exhibit B-2 no Z rows'!A3</f>
        <v>Taxes (GR)</v>
      </c>
      <c r="B8" s="19" t="s">
        <v>257</v>
      </c>
      <c r="C8" s="19" t="s">
        <v>257</v>
      </c>
      <c r="D8" s="19">
        <f>+'Exhibit B-2 no Z rows'!D3</f>
        <v>2480909930.7600002</v>
      </c>
      <c r="E8" s="19">
        <f>+'Exhibit B-2 no Z rows'!E3</f>
        <v>2298421000</v>
      </c>
      <c r="F8" s="19" t="s">
        <v>257</v>
      </c>
      <c r="G8" s="19" t="s">
        <v>257</v>
      </c>
      <c r="H8" s="19" t="s">
        <v>257</v>
      </c>
      <c r="I8" s="19" t="s">
        <v>257</v>
      </c>
      <c r="J8" s="19" t="s">
        <v>257</v>
      </c>
      <c r="K8" s="19" t="s">
        <v>257</v>
      </c>
      <c r="L8" s="19" t="s">
        <v>257</v>
      </c>
      <c r="M8" s="19">
        <f>+'Exhibit B-2 no Z rows'!M3</f>
        <v>4779330930.7600002</v>
      </c>
    </row>
    <row r="9" spans="1:13" ht="15" customHeight="1" x14ac:dyDescent="0.5">
      <c r="A9" s="35" t="str">
        <f>+'Exhibit B-2 no Z rows'!A4</f>
        <v>Interest and Other Investment Income (GR)</v>
      </c>
      <c r="B9" s="21"/>
      <c r="C9" s="21"/>
      <c r="D9" s="21">
        <f>+'Exhibit B-2 no Z rows'!D4</f>
        <v>4458859.24</v>
      </c>
      <c r="E9" s="21"/>
      <c r="F9" s="21"/>
      <c r="G9" s="21"/>
      <c r="H9" s="21"/>
      <c r="I9" s="21">
        <f>+'Exhibit B-2 no Z rows'!I4</f>
        <v>153506.82</v>
      </c>
      <c r="J9" s="21"/>
      <c r="K9" s="21">
        <f>+'Exhibit B-2 no Z rows'!K4</f>
        <v>87.86</v>
      </c>
      <c r="L9" s="21">
        <f>+'Exhibit B-2 no Z rows'!L4</f>
        <v>567202.75</v>
      </c>
      <c r="M9" s="21">
        <f>+'Exhibit B-2 no Z rows'!M4</f>
        <v>5179656.67</v>
      </c>
    </row>
    <row r="10" spans="1:13" ht="15" customHeight="1" x14ac:dyDescent="0.5">
      <c r="A10" s="35" t="str">
        <f>+'Exhibit B-2 no Z rows'!A5</f>
        <v>Other (GR)</v>
      </c>
      <c r="B10" s="21"/>
      <c r="C10" s="21"/>
      <c r="D10" s="21"/>
      <c r="E10" s="21"/>
      <c r="F10" s="21"/>
      <c r="G10" s="21"/>
      <c r="H10" s="21">
        <f>+'Exhibit B-2 no Z rows'!H5</f>
        <v>1596014</v>
      </c>
      <c r="I10" s="21">
        <f>+'Exhibit B-2 no Z rows'!I5</f>
        <v>44622534.240000002</v>
      </c>
      <c r="J10" s="21"/>
      <c r="K10" s="21"/>
      <c r="L10" s="21"/>
      <c r="M10" s="21">
        <f>+'Exhibit B-2 no Z rows'!M5</f>
        <v>46218548.240000002</v>
      </c>
    </row>
    <row r="11" spans="1:13" ht="15" customHeight="1" x14ac:dyDescent="0.5">
      <c r="A11" s="35" t="str">
        <f>+'Exhibit B-2 no Z rows'!A6</f>
        <v>Total Revenues</v>
      </c>
      <c r="B11" s="1">
        <v>0</v>
      </c>
      <c r="C11" s="1">
        <v>0</v>
      </c>
      <c r="D11" s="23">
        <f>+'Exhibit B-2 no Z rows'!D6</f>
        <v>2485368790</v>
      </c>
      <c r="E11" s="23">
        <f>+'Exhibit B-2 no Z rows'!E6</f>
        <v>2298421000</v>
      </c>
      <c r="F11" s="1">
        <v>0</v>
      </c>
      <c r="G11" s="1">
        <v>0</v>
      </c>
      <c r="H11" s="23">
        <f>+'Exhibit B-2 no Z rows'!H6</f>
        <v>1596014</v>
      </c>
      <c r="I11" s="23">
        <f>+'Exhibit B-2 no Z rows'!I6</f>
        <v>44776041.060000002</v>
      </c>
      <c r="J11" s="1">
        <v>0</v>
      </c>
      <c r="K11" s="23">
        <f>+'Exhibit B-2 no Z rows'!K6</f>
        <v>87.86</v>
      </c>
      <c r="L11" s="23">
        <f>+'Exhibit B-2 no Z rows'!L6</f>
        <v>567202.75</v>
      </c>
      <c r="M11" s="23">
        <f>+'Exhibit B-2 no Z rows'!M6</f>
        <v>4830729135.6700001</v>
      </c>
    </row>
    <row r="12" spans="1:13" ht="15" customHeight="1" x14ac:dyDescent="0.5">
      <c r="A12" s="113"/>
      <c r="B12" s="21"/>
      <c r="C12" s="21"/>
      <c r="D12" s="21"/>
      <c r="E12" s="21"/>
      <c r="F12" s="21"/>
      <c r="G12" s="21"/>
      <c r="H12" s="21"/>
      <c r="I12" s="21"/>
      <c r="J12" s="21"/>
      <c r="K12" s="21"/>
      <c r="L12" s="21"/>
      <c r="M12" s="21"/>
    </row>
    <row r="13" spans="1:13" ht="15" customHeight="1" x14ac:dyDescent="0.5">
      <c r="A13" s="15" t="str">
        <f>+'Exhibit B-2 no Z rows'!A8</f>
        <v>EXPENDITURES</v>
      </c>
      <c r="B13" s="21"/>
      <c r="C13" s="21"/>
      <c r="D13" s="21"/>
      <c r="E13" s="21"/>
      <c r="F13" s="21"/>
      <c r="G13" s="21"/>
      <c r="H13" s="21"/>
      <c r="I13" s="21"/>
      <c r="J13" s="21"/>
      <c r="K13" s="21"/>
      <c r="L13" s="21"/>
      <c r="M13" s="21"/>
    </row>
    <row r="14" spans="1:13" ht="15" customHeight="1" x14ac:dyDescent="0.5">
      <c r="A14" s="15" t="str">
        <f>+'Exhibit B-2 no Z rows'!A9</f>
        <v>Professional Fees and Services</v>
      </c>
      <c r="B14" s="21"/>
      <c r="C14" s="21"/>
      <c r="D14" s="21"/>
      <c r="E14" s="21"/>
      <c r="F14" s="21"/>
      <c r="G14" s="21"/>
      <c r="H14" s="21">
        <f>+'Exhibit B-2 no Z rows'!H9</f>
        <v>1614414</v>
      </c>
      <c r="I14" s="21"/>
      <c r="J14" s="21"/>
      <c r="K14" s="21"/>
      <c r="L14" s="21"/>
      <c r="M14" s="21">
        <f>+'Exhibit B-2 no Z rows'!M9</f>
        <v>1614414</v>
      </c>
    </row>
    <row r="15" spans="1:13" ht="15" customHeight="1" x14ac:dyDescent="0.5">
      <c r="A15" s="15" t="str">
        <f>+'Exhibit B-2 no Z rows'!A10</f>
        <v>Claims and Judgments</v>
      </c>
      <c r="B15" s="21"/>
      <c r="C15" s="21">
        <f>+'Exhibit B-2 no Z rows'!C10</f>
        <v>81168.23</v>
      </c>
      <c r="D15" s="21"/>
      <c r="E15" s="21"/>
      <c r="F15" s="21"/>
      <c r="G15" s="21"/>
      <c r="H15" s="21"/>
      <c r="I15" s="21"/>
      <c r="J15" s="21"/>
      <c r="K15" s="21"/>
      <c r="L15" s="21"/>
      <c r="M15" s="21">
        <f>+'Exhibit B-2 no Z rows'!M10</f>
        <v>81168.23</v>
      </c>
    </row>
    <row r="16" spans="1:13" ht="15" customHeight="1" x14ac:dyDescent="0.5">
      <c r="A16" s="35" t="str">
        <f>+'Exhibit B-2 no Z rows'!A11</f>
        <v>Intergovernmental Payments</v>
      </c>
      <c r="B16" s="21"/>
      <c r="C16" s="21"/>
      <c r="D16" s="21"/>
      <c r="E16" s="21"/>
      <c r="F16" s="21"/>
      <c r="G16" s="21">
        <f>+'Exhibit B-2 no Z rows'!G11</f>
        <v>6320074.3600000003</v>
      </c>
      <c r="H16" s="21"/>
      <c r="I16" s="21">
        <f>+'Exhibit B-2 no Z rows'!I11</f>
        <v>44550469.729999997</v>
      </c>
      <c r="J16" s="21"/>
      <c r="K16" s="21"/>
      <c r="L16" s="21">
        <f>+'Exhibit B-2 no Z rows'!L11</f>
        <v>1501744.4</v>
      </c>
      <c r="M16" s="21">
        <f>+'Exhibit B-2 no Z rows'!M11</f>
        <v>52372288.490000002</v>
      </c>
    </row>
    <row r="17" spans="1:13" ht="15" customHeight="1" x14ac:dyDescent="0.5">
      <c r="A17" s="35" t="str">
        <f>+'Exhibit B-2 no Z rows'!A12</f>
        <v>Other Expenditures</v>
      </c>
      <c r="B17" s="36"/>
      <c r="C17" s="36"/>
      <c r="D17" s="36"/>
      <c r="E17" s="36"/>
      <c r="F17" s="36"/>
      <c r="G17" s="36"/>
      <c r="H17" s="36"/>
      <c r="I17" s="36"/>
      <c r="J17" s="36"/>
      <c r="K17" s="36"/>
      <c r="L17" s="36">
        <f>+'Exhibit B-2 no Z rows'!L12</f>
        <v>5202.4399999999996</v>
      </c>
      <c r="M17" s="36">
        <f>+'Exhibit B-2 no Z rows'!M12</f>
        <v>5202.4399999999996</v>
      </c>
    </row>
    <row r="18" spans="1:13" ht="15" customHeight="1" x14ac:dyDescent="0.5">
      <c r="A18" s="35" t="str">
        <f>+'Exhibit B-2 no Z rows'!A13</f>
        <v>Total Expenditures</v>
      </c>
      <c r="B18" s="1">
        <v>0</v>
      </c>
      <c r="C18" s="37">
        <f>+'Exhibit B-2 no Z rows'!C13</f>
        <v>81168.23</v>
      </c>
      <c r="D18" s="1">
        <v>0</v>
      </c>
      <c r="E18" s="1">
        <v>0</v>
      </c>
      <c r="F18" s="1">
        <v>0</v>
      </c>
      <c r="G18" s="37">
        <f>+'Exhibit B-2 no Z rows'!G13</f>
        <v>6320074.3600000003</v>
      </c>
      <c r="H18" s="37">
        <f>+'Exhibit B-2 no Z rows'!H13</f>
        <v>1614414</v>
      </c>
      <c r="I18" s="37">
        <f>+'Exhibit B-2 no Z rows'!I13</f>
        <v>44550469.729999997</v>
      </c>
      <c r="J18" s="1">
        <v>0</v>
      </c>
      <c r="K18" s="1">
        <v>0</v>
      </c>
      <c r="L18" s="37">
        <f>+'Exhibit B-2 no Z rows'!L13</f>
        <v>1506946.84</v>
      </c>
      <c r="M18" s="37">
        <f>+'Exhibit B-2 no Z rows'!M13</f>
        <v>54073073.159999996</v>
      </c>
    </row>
    <row r="19" spans="1:13" ht="15" customHeight="1" x14ac:dyDescent="0.5">
      <c r="A19" s="32"/>
      <c r="B19" s="117"/>
      <c r="C19" s="117"/>
      <c r="D19" s="117"/>
      <c r="E19" s="117"/>
      <c r="F19" s="117"/>
      <c r="G19" s="117"/>
      <c r="H19" s="117"/>
      <c r="I19" s="117"/>
      <c r="J19" s="117"/>
      <c r="K19" s="117"/>
      <c r="L19" s="117"/>
      <c r="M19" s="117"/>
    </row>
    <row r="20" spans="1:13" ht="15" customHeight="1" x14ac:dyDescent="0.5">
      <c r="A20" s="40" t="str">
        <f>+'Exhibit B-2 no Z rows'!A15</f>
        <v>Excess (Deficiency) of Revenues over Expenditures</v>
      </c>
      <c r="B20" s="8">
        <v>0</v>
      </c>
      <c r="C20" s="41">
        <f>+'Exhibit B-2 no Z rows'!C15</f>
        <v>-81168.23</v>
      </c>
      <c r="D20" s="41">
        <f>+'Exhibit B-2 no Z rows'!D15</f>
        <v>2485368790</v>
      </c>
      <c r="E20" s="41">
        <f>+'Exhibit B-2 no Z rows'!E15</f>
        <v>2298421000</v>
      </c>
      <c r="F20" s="8">
        <v>0</v>
      </c>
      <c r="G20" s="41">
        <f>+'Exhibit B-2 no Z rows'!G15</f>
        <v>-6320074.3600000003</v>
      </c>
      <c r="H20" s="41">
        <f>+'Exhibit B-2 no Z rows'!H15</f>
        <v>-18400</v>
      </c>
      <c r="I20" s="41">
        <f>+'Exhibit B-2 no Z rows'!I15</f>
        <v>225571.33000000601</v>
      </c>
      <c r="J20" s="8">
        <v>0</v>
      </c>
      <c r="K20" s="41">
        <f>+'Exhibit B-2 no Z rows'!K15</f>
        <v>87.86</v>
      </c>
      <c r="L20" s="41">
        <f>+'Exhibit B-2 no Z rows'!L15</f>
        <v>-939744.09</v>
      </c>
      <c r="M20" s="41">
        <f>+'Exhibit B-2 no Z rows'!M15</f>
        <v>4776656062.5100002</v>
      </c>
    </row>
    <row r="21" spans="1:13" ht="15" customHeight="1" x14ac:dyDescent="0.5">
      <c r="A21" s="32"/>
      <c r="B21" s="21"/>
      <c r="C21" s="21"/>
      <c r="D21" s="21"/>
      <c r="E21" s="21"/>
      <c r="F21" s="21"/>
      <c r="G21" s="21"/>
      <c r="H21" s="21"/>
      <c r="I21" s="21"/>
      <c r="J21" s="21"/>
      <c r="K21" s="21"/>
      <c r="L21" s="21"/>
      <c r="M21" s="21"/>
    </row>
    <row r="22" spans="1:13" ht="15" customHeight="1" x14ac:dyDescent="0.5">
      <c r="A22" s="15" t="str">
        <f>+'Exhibit B-2 no Z rows'!A17</f>
        <v>OTHER FINANCING SOURCES (USES)</v>
      </c>
      <c r="B22" s="21"/>
      <c r="C22" s="21"/>
      <c r="D22" s="21"/>
      <c r="E22" s="21"/>
      <c r="F22" s="21"/>
      <c r="G22" s="21"/>
      <c r="H22" s="21"/>
      <c r="I22" s="21"/>
      <c r="J22" s="21"/>
      <c r="K22" s="21"/>
      <c r="L22" s="21"/>
      <c r="M22" s="21"/>
    </row>
    <row r="23" spans="1:13" ht="15" customHeight="1" x14ac:dyDescent="0.5">
      <c r="A23" s="15" t="str">
        <f>+'Exhibit B-2 no Z rows'!A18</f>
        <v>Transfer In</v>
      </c>
      <c r="B23" s="21"/>
      <c r="C23" s="21">
        <f>+'Exhibit B-2 no Z rows'!C18</f>
        <v>81168.23</v>
      </c>
      <c r="D23" s="21">
        <f>+'Exhibit B-2 no Z rows'!D18</f>
        <v>6147400000</v>
      </c>
      <c r="E23" s="21"/>
      <c r="F23" s="21"/>
      <c r="G23" s="21">
        <f>+'Exhibit B-2 no Z rows'!G18</f>
        <v>5751714.71</v>
      </c>
      <c r="H23" s="21"/>
      <c r="I23" s="21"/>
      <c r="J23" s="21"/>
      <c r="K23" s="21"/>
      <c r="L23" s="21"/>
      <c r="M23" s="21">
        <f>+'Exhibit B-2 no Z rows'!M18</f>
        <v>6153232882.9399996</v>
      </c>
    </row>
    <row r="24" spans="1:13" ht="15" customHeight="1" x14ac:dyDescent="0.5">
      <c r="A24" s="35" t="str">
        <f>+'Exhibit B-2 no Z rows'!A19</f>
        <v>Transfer Out</v>
      </c>
      <c r="B24" s="36"/>
      <c r="C24" s="36"/>
      <c r="D24" s="36">
        <f>+'Exhibit B-2 no Z rows'!D19</f>
        <v>-8638662504.0900002</v>
      </c>
      <c r="E24" s="36">
        <f>+'Exhibit B-2 no Z rows'!E19</f>
        <v>-2298421000</v>
      </c>
      <c r="F24" s="36"/>
      <c r="G24" s="36"/>
      <c r="H24" s="36"/>
      <c r="I24" s="36">
        <f>+'Exhibit B-2 no Z rows'!I19</f>
        <v>-153506.82</v>
      </c>
      <c r="J24" s="36"/>
      <c r="K24" s="36"/>
      <c r="L24" s="36"/>
      <c r="M24" s="36">
        <f>+'Exhibit B-2 no Z rows'!M19</f>
        <v>-10937237010.91</v>
      </c>
    </row>
    <row r="25" spans="1:13" ht="20.5" customHeight="1" x14ac:dyDescent="0.5">
      <c r="A25" s="35" t="str">
        <f>+'Exhibit B-2 no Z rows'!A20</f>
        <v>Total Other Financing Sources (Uses)</v>
      </c>
      <c r="B25" s="1">
        <v>0</v>
      </c>
      <c r="C25" s="37">
        <f>+'Exhibit B-2 no Z rows'!C20</f>
        <v>81168.23</v>
      </c>
      <c r="D25" s="37">
        <f>+'Exhibit B-2 no Z rows'!D20</f>
        <v>-2491262504.0900002</v>
      </c>
      <c r="E25" s="37">
        <f>+'Exhibit B-2 no Z rows'!E20</f>
        <v>-2298421000</v>
      </c>
      <c r="F25" s="1">
        <v>0</v>
      </c>
      <c r="G25" s="37">
        <f>+'Exhibit B-2 no Z rows'!G20</f>
        <v>5751714.71</v>
      </c>
      <c r="H25" s="1">
        <v>0</v>
      </c>
      <c r="I25" s="37">
        <f>+'Exhibit B-2 no Z rows'!I20</f>
        <v>-153506.82</v>
      </c>
      <c r="J25" s="1">
        <v>0</v>
      </c>
      <c r="K25" s="1">
        <v>0</v>
      </c>
      <c r="L25" s="1">
        <v>0</v>
      </c>
      <c r="M25" s="37">
        <f>+'Exhibit B-2 no Z rows'!M20</f>
        <v>-4784004127.9700003</v>
      </c>
    </row>
    <row r="26" spans="1:13" ht="15" customHeight="1" x14ac:dyDescent="0.5">
      <c r="A26" s="32"/>
      <c r="B26" s="117"/>
      <c r="C26" s="117"/>
      <c r="D26" s="117"/>
      <c r="E26" s="117"/>
      <c r="F26" s="117"/>
      <c r="G26" s="117"/>
      <c r="H26" s="117"/>
      <c r="I26" s="117"/>
      <c r="J26" s="117"/>
      <c r="K26" s="117"/>
      <c r="L26" s="117"/>
      <c r="M26" s="117"/>
    </row>
    <row r="27" spans="1:13" ht="15" customHeight="1" x14ac:dyDescent="0.5">
      <c r="A27" s="40" t="str">
        <f>+'Exhibit B-2 no Z rows'!A22</f>
        <v>Net Change in Fund Balances</v>
      </c>
      <c r="B27" s="8">
        <v>0</v>
      </c>
      <c r="C27" s="8">
        <v>0</v>
      </c>
      <c r="D27" s="41">
        <f>+'Exhibit B-2 no Z rows'!D22</f>
        <v>-5893714.0900001498</v>
      </c>
      <c r="E27" s="8">
        <v>0</v>
      </c>
      <c r="F27" s="8">
        <v>0</v>
      </c>
      <c r="G27" s="41">
        <f>+'Exhibit B-2 no Z rows'!G22</f>
        <v>-568359.65</v>
      </c>
      <c r="H27" s="41">
        <f>+'Exhibit B-2 no Z rows'!H22</f>
        <v>-18400</v>
      </c>
      <c r="I27" s="41">
        <f>+'Exhibit B-2 no Z rows'!I22</f>
        <v>72064.510000005699</v>
      </c>
      <c r="J27" s="8">
        <v>0</v>
      </c>
      <c r="K27" s="41">
        <f>+'Exhibit B-2 no Z rows'!K22</f>
        <v>87.86</v>
      </c>
      <c r="L27" s="41">
        <f>+'Exhibit B-2 no Z rows'!L22</f>
        <v>-939744.09</v>
      </c>
      <c r="M27" s="41">
        <f>+'Exhibit B-2 no Z rows'!M22</f>
        <v>-7348065.46000004</v>
      </c>
    </row>
    <row r="28" spans="1:13" ht="15" customHeight="1" x14ac:dyDescent="0.5">
      <c r="A28" s="32"/>
      <c r="B28" s="21"/>
      <c r="C28" s="21"/>
      <c r="D28" s="21"/>
      <c r="E28" s="21"/>
      <c r="F28" s="21"/>
      <c r="G28" s="21"/>
      <c r="H28" s="21"/>
      <c r="I28" s="21"/>
      <c r="J28" s="21"/>
      <c r="K28" s="21"/>
      <c r="L28" s="21"/>
      <c r="M28" s="21"/>
    </row>
    <row r="29" spans="1:13" ht="15" customHeight="1" x14ac:dyDescent="0.5">
      <c r="A29" s="15" t="str">
        <f>+'Exhibit B-2 no Z rows'!A24</f>
        <v>FUND FINANCIAL STATEMENT – FUND BALANCES</v>
      </c>
      <c r="B29" s="21"/>
      <c r="C29" s="21"/>
      <c r="D29" s="21"/>
      <c r="E29" s="21"/>
      <c r="F29" s="21"/>
      <c r="G29" s="21"/>
      <c r="H29" s="21"/>
      <c r="I29" s="21"/>
      <c r="J29" s="21"/>
      <c r="K29" s="21"/>
      <c r="L29" s="21"/>
      <c r="M29" s="21"/>
    </row>
    <row r="30" spans="1:13" ht="15" customHeight="1" x14ac:dyDescent="0.5">
      <c r="A30" s="15" t="str">
        <f>+'Exhibit B-2 no Z rows'!A25</f>
        <v>Fund Balances, September 1, 2024</v>
      </c>
      <c r="B30" s="21"/>
      <c r="C30" s="21"/>
      <c r="D30" s="21">
        <f>+'Exhibit B-2 no Z rows'!D25</f>
        <v>6318878.2599999998</v>
      </c>
      <c r="E30" s="21"/>
      <c r="F30" s="21"/>
      <c r="G30" s="21">
        <f>+'Exhibit B-2 no Z rows'!G25</f>
        <v>3276729.3</v>
      </c>
      <c r="H30" s="21">
        <f>+'Exhibit B-2 no Z rows'!H25</f>
        <v>22150</v>
      </c>
      <c r="I30" s="21">
        <f>+'Exhibit B-2 no Z rows'!I25</f>
        <v>5985706.26000001</v>
      </c>
      <c r="J30" s="21"/>
      <c r="K30" s="21">
        <f>+'Exhibit B-2 no Z rows'!K25</f>
        <v>2006.52</v>
      </c>
      <c r="L30" s="21">
        <f>+'Exhibit B-2 no Z rows'!L25</f>
        <v>13106547.52</v>
      </c>
      <c r="M30" s="21">
        <f>+'Exhibit B-2 no Z rows'!M25</f>
        <v>28712017.859999999</v>
      </c>
    </row>
    <row r="31" spans="1:13" s="198" customFormat="1" ht="15" customHeight="1" x14ac:dyDescent="0.5">
      <c r="A31" s="204"/>
      <c r="B31" s="207"/>
      <c r="C31" s="207"/>
      <c r="D31" s="207"/>
      <c r="E31" s="207"/>
      <c r="F31" s="207"/>
      <c r="G31" s="207"/>
      <c r="H31" s="207"/>
      <c r="I31" s="207"/>
      <c r="J31" s="207"/>
      <c r="K31" s="207"/>
      <c r="L31" s="207"/>
      <c r="M31" s="207"/>
    </row>
    <row r="32" spans="1:13" ht="15" customHeight="1" x14ac:dyDescent="0.5">
      <c r="A32" s="15" t="str">
        <f>+'Exhibit B-2 no Z rows'!A27</f>
        <v>Fund Balances, August 31, 2025</v>
      </c>
      <c r="B32" s="6">
        <v>0</v>
      </c>
      <c r="C32" s="6">
        <v>0</v>
      </c>
      <c r="D32" s="133">
        <f>+'Exhibit B-2 no Z rows'!D27</f>
        <v>425164.16999984701</v>
      </c>
      <c r="E32" s="6">
        <v>0</v>
      </c>
      <c r="F32" s="6">
        <v>0</v>
      </c>
      <c r="G32" s="133">
        <f>+'Exhibit B-2 no Z rows'!G27</f>
        <v>2708369.65</v>
      </c>
      <c r="H32" s="133">
        <f>+'Exhibit B-2 no Z rows'!H27</f>
        <v>3750</v>
      </c>
      <c r="I32" s="133">
        <f>+'Exhibit B-2 no Z rows'!I27</f>
        <v>6057770.7700000098</v>
      </c>
      <c r="J32" s="6">
        <v>0</v>
      </c>
      <c r="K32" s="133">
        <f>+'Exhibit B-2 no Z rows'!K27</f>
        <v>2094.38</v>
      </c>
      <c r="L32" s="133">
        <f>+'Exhibit B-2 no Z rows'!L27</f>
        <v>12166803.43</v>
      </c>
      <c r="M32" s="133">
        <f>+'Exhibit B-2 no Z rows'!M27</f>
        <v>21363952.399999999</v>
      </c>
    </row>
    <row r="33" spans="1:13" ht="15" hidden="1" customHeight="1" x14ac:dyDescent="0.5">
      <c r="A33" s="32"/>
      <c r="B33" s="49"/>
      <c r="C33" s="49"/>
      <c r="D33" s="49"/>
      <c r="E33" s="49"/>
      <c r="F33" s="49"/>
      <c r="G33" s="49"/>
      <c r="H33" s="49"/>
      <c r="I33" s="49"/>
      <c r="J33" s="49"/>
      <c r="K33" s="49"/>
      <c r="L33" s="49"/>
      <c r="M33" s="49"/>
    </row>
    <row r="34" spans="1:13" ht="15" hidden="1" customHeight="1" x14ac:dyDescent="0.5">
      <c r="A34" s="15"/>
      <c r="B34" s="15"/>
      <c r="C34" s="15"/>
      <c r="D34" s="15"/>
      <c r="E34" s="15"/>
      <c r="F34" s="15"/>
      <c r="G34" s="15"/>
      <c r="H34" s="15"/>
      <c r="I34" s="15"/>
      <c r="J34" s="15"/>
      <c r="L34" s="15"/>
      <c r="M34" s="15"/>
    </row>
    <row r="35" spans="1:13" ht="15" hidden="1" customHeight="1" x14ac:dyDescent="0.5">
      <c r="A35" s="15"/>
      <c r="B35" s="15"/>
      <c r="C35" s="15"/>
      <c r="D35" s="15"/>
      <c r="E35" s="15"/>
      <c r="F35" s="15"/>
      <c r="G35" s="15"/>
      <c r="H35" s="15"/>
      <c r="I35" s="15"/>
      <c r="J35" s="15"/>
      <c r="L35" s="15"/>
      <c r="M35" s="15"/>
    </row>
    <row r="36" spans="1:13" ht="15" hidden="1" customHeight="1" x14ac:dyDescent="0.5">
      <c r="A36" s="15"/>
      <c r="B36" s="15"/>
      <c r="C36" s="15"/>
      <c r="D36" s="15"/>
      <c r="E36" s="15"/>
      <c r="F36" s="15"/>
      <c r="G36" s="15"/>
      <c r="H36" s="15"/>
      <c r="I36" s="15"/>
      <c r="J36" s="15"/>
      <c r="L36" s="15"/>
      <c r="M36" s="15"/>
    </row>
    <row r="37" spans="1:13" ht="15" hidden="1" customHeight="1" x14ac:dyDescent="0.5">
      <c r="A37" s="15"/>
      <c r="B37" s="15"/>
      <c r="C37" s="15"/>
      <c r="D37" s="15"/>
      <c r="E37" s="15"/>
      <c r="F37" s="15"/>
      <c r="G37" s="15"/>
      <c r="H37" s="15"/>
      <c r="I37" s="15"/>
      <c r="J37" s="15"/>
      <c r="L37" s="15"/>
      <c r="M37" s="15"/>
    </row>
    <row r="38" spans="1:13" ht="15" hidden="1" customHeight="1" x14ac:dyDescent="0.5">
      <c r="A38" s="15"/>
      <c r="B38" s="15"/>
      <c r="C38" s="15"/>
      <c r="D38" s="15"/>
      <c r="E38" s="15"/>
      <c r="F38" s="15"/>
      <c r="G38" s="15"/>
      <c r="H38" s="15"/>
      <c r="I38" s="15"/>
      <c r="J38" s="15"/>
      <c r="L38" s="15"/>
      <c r="M38" s="15"/>
    </row>
    <row r="39" spans="1:13" ht="15" hidden="1" customHeight="1" x14ac:dyDescent="0.5">
      <c r="A39" s="15"/>
      <c r="B39" s="15"/>
      <c r="C39" s="15"/>
      <c r="D39" s="15"/>
      <c r="E39" s="15"/>
      <c r="F39" s="15"/>
      <c r="G39" s="15"/>
      <c r="H39" s="15"/>
      <c r="I39" s="15"/>
      <c r="J39" s="15"/>
      <c r="L39" s="15"/>
      <c r="M39" s="15"/>
    </row>
    <row r="40" spans="1:13" ht="15" hidden="1" customHeight="1" x14ac:dyDescent="0.5">
      <c r="A40" s="15"/>
      <c r="B40" s="15"/>
      <c r="C40" s="15"/>
      <c r="D40" s="15"/>
      <c r="E40" s="15"/>
      <c r="F40" s="15"/>
      <c r="G40" s="15"/>
      <c r="H40" s="15"/>
      <c r="I40" s="15"/>
      <c r="J40" s="15"/>
      <c r="L40" s="15"/>
      <c r="M40" s="15"/>
    </row>
    <row r="41" spans="1:13" ht="15" hidden="1" customHeight="1" x14ac:dyDescent="0.5">
      <c r="A41" s="15"/>
      <c r="B41" s="15"/>
      <c r="C41" s="15"/>
      <c r="D41" s="15"/>
      <c r="E41" s="15"/>
      <c r="F41" s="15"/>
      <c r="G41" s="15"/>
      <c r="H41" s="15"/>
      <c r="I41" s="15"/>
      <c r="J41" s="15"/>
      <c r="L41" s="15"/>
      <c r="M41" s="15"/>
    </row>
    <row r="42" spans="1:13" ht="15" hidden="1" customHeight="1" x14ac:dyDescent="0.5">
      <c r="A42" s="15"/>
      <c r="B42" s="15"/>
      <c r="C42" s="15"/>
      <c r="D42" s="15"/>
      <c r="E42" s="15"/>
      <c r="F42" s="15"/>
      <c r="G42" s="15"/>
      <c r="H42" s="15"/>
      <c r="I42" s="15"/>
      <c r="J42" s="15"/>
      <c r="L42" s="15"/>
      <c r="M42" s="15"/>
    </row>
    <row r="43" spans="1:13" ht="15" hidden="1" customHeight="1" x14ac:dyDescent="0.5">
      <c r="A43" s="15"/>
      <c r="B43" s="15"/>
      <c r="C43" s="15"/>
      <c r="D43" s="15"/>
      <c r="E43" s="15"/>
      <c r="F43" s="15"/>
      <c r="G43" s="15"/>
      <c r="H43" s="15"/>
      <c r="I43" s="15"/>
      <c r="J43" s="15"/>
      <c r="L43" s="15"/>
      <c r="M43" s="15"/>
    </row>
    <row r="44" spans="1:13" ht="15" hidden="1" customHeight="1" x14ac:dyDescent="0.5">
      <c r="A44" s="15"/>
      <c r="B44" s="15"/>
      <c r="C44" s="15"/>
      <c r="D44" s="15"/>
      <c r="E44" s="15"/>
      <c r="F44" s="15"/>
      <c r="G44" s="15"/>
      <c r="H44" s="15"/>
      <c r="I44" s="15"/>
      <c r="J44" s="15"/>
      <c r="L44" s="15"/>
      <c r="M44" s="15"/>
    </row>
    <row r="45" spans="1:13" ht="15" hidden="1" customHeight="1" x14ac:dyDescent="0.5">
      <c r="A45" s="15"/>
      <c r="B45" s="15"/>
      <c r="C45" s="15"/>
      <c r="D45" s="15"/>
      <c r="E45" s="15"/>
      <c r="F45" s="15"/>
      <c r="G45" s="15"/>
      <c r="H45" s="15"/>
      <c r="I45" s="15"/>
      <c r="J45" s="15"/>
      <c r="L45" s="15"/>
      <c r="M45" s="15"/>
    </row>
    <row r="46" spans="1:13" ht="15" hidden="1" customHeight="1" x14ac:dyDescent="0.5">
      <c r="A46" s="15"/>
      <c r="B46" s="15"/>
      <c r="C46" s="15"/>
      <c r="D46" s="15"/>
      <c r="E46" s="15"/>
      <c r="F46" s="15"/>
      <c r="G46" s="15"/>
      <c r="H46" s="15"/>
      <c r="I46" s="15"/>
      <c r="J46" s="15"/>
      <c r="L46" s="15"/>
      <c r="M46" s="15"/>
    </row>
    <row r="47" spans="1:13" ht="15" hidden="1" customHeight="1" x14ac:dyDescent="0.5">
      <c r="A47" s="15"/>
      <c r="B47" s="15"/>
      <c r="C47" s="15"/>
      <c r="D47" s="15"/>
      <c r="E47" s="15"/>
      <c r="F47" s="15"/>
      <c r="G47" s="15"/>
      <c r="H47" s="15"/>
      <c r="I47" s="15"/>
      <c r="J47" s="15"/>
      <c r="L47" s="15"/>
      <c r="M47" s="15"/>
    </row>
    <row r="48" spans="1:13" ht="15" hidden="1" customHeight="1" x14ac:dyDescent="0.5">
      <c r="A48" s="15"/>
      <c r="B48" s="15"/>
      <c r="C48" s="15"/>
      <c r="D48" s="15"/>
      <c r="E48" s="15"/>
      <c r="F48" s="15"/>
      <c r="G48" s="15"/>
      <c r="H48" s="15"/>
      <c r="I48" s="15"/>
      <c r="J48" s="15"/>
      <c r="L48" s="15"/>
      <c r="M48" s="15"/>
    </row>
    <row r="49" spans="1:13" ht="15" hidden="1" customHeight="1" x14ac:dyDescent="0.5">
      <c r="A49" s="15"/>
      <c r="B49" s="15"/>
      <c r="C49" s="15"/>
      <c r="D49" s="15"/>
      <c r="E49" s="15"/>
      <c r="F49" s="15"/>
      <c r="G49" s="15"/>
      <c r="H49" s="15"/>
      <c r="I49" s="15"/>
      <c r="J49" s="15"/>
      <c r="L49" s="15"/>
      <c r="M49" s="15"/>
    </row>
    <row r="50" spans="1:13" ht="15" hidden="1" customHeight="1" x14ac:dyDescent="0.5">
      <c r="A50" s="15"/>
      <c r="B50" s="15"/>
      <c r="C50" s="15"/>
      <c r="D50" s="15"/>
      <c r="E50" s="15"/>
      <c r="F50" s="15"/>
      <c r="G50" s="15"/>
      <c r="H50" s="15"/>
      <c r="I50" s="15"/>
      <c r="J50" s="15"/>
      <c r="L50" s="15"/>
      <c r="M50" s="15"/>
    </row>
  </sheetData>
  <conditionalFormatting sqref="A1:M5 L6:M6 A6:J7 K7:M7 A8:M10 A11 D11:E11 H11:I11 K11:M11 A12:M17 A18 C18 G18:I18 L18:M18 A19:M19 A20 C20:E20 G20:I20 K20:M20 A21:M24 A25 C25:E25 G25 I25 M25 A26:M26 A27 D27 G27:I27 K27:M27 A28:M31 A32 D32 G32:I32 K32:M32 A33:M33">
    <cfRule type="cellIs" dxfId="30" priority="1" operator="equal">
      <formula>0</formula>
    </cfRule>
  </conditionalFormatting>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2">
    <tabColor rgb="FF92D050"/>
  </sheetPr>
  <dimension ref="A1:E50"/>
  <sheetViews>
    <sheetView showRuler="0" topLeftCell="A12" workbookViewId="0">
      <selection activeCell="D16" sqref="D16"/>
    </sheetView>
  </sheetViews>
  <sheetFormatPr defaultColWidth="0" defaultRowHeight="15" zeroHeight="1" x14ac:dyDescent="0.5"/>
  <cols>
    <col min="1" max="1" width="51.44140625" style="2" customWidth="1"/>
    <col min="2" max="2" width="24" style="2" customWidth="1"/>
    <col min="3" max="3" width="25.27734375" style="2" customWidth="1"/>
    <col min="4" max="4" width="25.71875" style="2" customWidth="1"/>
    <col min="5" max="5" width="28.1640625" style="2" customWidth="1"/>
    <col min="6" max="16384" width="12.83203125" style="2" hidden="1"/>
  </cols>
  <sheetData>
    <row r="1" spans="1:5" s="17" customFormat="1" ht="15" customHeight="1" x14ac:dyDescent="0.6">
      <c r="A1" s="115" t="s">
        <v>0</v>
      </c>
    </row>
    <row r="2" spans="1:5" ht="15" customHeight="1" x14ac:dyDescent="0.5">
      <c r="A2" s="15" t="s">
        <v>194</v>
      </c>
      <c r="B2" s="15"/>
      <c r="C2" s="15"/>
      <c r="D2" s="15"/>
      <c r="E2" s="15"/>
    </row>
    <row r="3" spans="1:5" ht="15" customHeight="1" x14ac:dyDescent="0.5">
      <c r="A3" s="126" t="s">
        <v>195</v>
      </c>
      <c r="B3" s="15"/>
      <c r="C3" s="15"/>
      <c r="D3" s="15"/>
      <c r="E3" s="15"/>
    </row>
    <row r="4" spans="1:5" ht="15" customHeight="1" x14ac:dyDescent="0.5">
      <c r="A4" s="126" t="s">
        <v>196</v>
      </c>
      <c r="B4" s="15"/>
      <c r="C4" s="15"/>
      <c r="D4" s="15"/>
      <c r="E4" s="15"/>
    </row>
    <row r="5" spans="1:5" ht="15" customHeight="1" x14ac:dyDescent="0.5">
      <c r="A5" s="15" t="s">
        <v>117</v>
      </c>
      <c r="B5" s="15"/>
      <c r="C5" s="15"/>
      <c r="D5" s="15"/>
      <c r="E5" s="15"/>
    </row>
    <row r="6" spans="1:5" ht="50.1" customHeight="1" x14ac:dyDescent="0.5">
      <c r="A6" s="15"/>
      <c r="B6" s="34" t="s">
        <v>197</v>
      </c>
      <c r="C6" s="34" t="s">
        <v>198</v>
      </c>
      <c r="D6" s="34" t="s">
        <v>199</v>
      </c>
      <c r="E6" s="34" t="s">
        <v>200</v>
      </c>
    </row>
    <row r="7" spans="1:5" ht="15" customHeight="1" x14ac:dyDescent="0.5">
      <c r="A7" s="15" t="str">
        <f>+'Exhibit C-2 no Z rows'!A2</f>
        <v>REVENUES</v>
      </c>
      <c r="B7" s="117"/>
      <c r="C7" s="117"/>
      <c r="D7" s="117"/>
      <c r="E7" s="117"/>
    </row>
    <row r="8" spans="1:5" ht="15" customHeight="1" x14ac:dyDescent="0.5">
      <c r="A8" s="35" t="str">
        <f>+'Exhibit C-2 no Z rows'!A3</f>
        <v>Interest and Other Investment Income (GR)</v>
      </c>
      <c r="B8" s="19">
        <f>+'Exhibit C-2 no Z rows'!B3</f>
        <v>5735549.7800000003</v>
      </c>
      <c r="C8" s="19">
        <f>+'Exhibit C-2 no Z rows'!C3</f>
        <v>4789056.49</v>
      </c>
      <c r="D8" s="19">
        <f>+'Exhibit C-2 no Z rows'!D3</f>
        <v>-30384.85</v>
      </c>
      <c r="E8" s="19">
        <f>+'Exhibit C-2 no Z rows'!E3</f>
        <v>10494221.42</v>
      </c>
    </row>
    <row r="9" spans="1:5" ht="15" customHeight="1" x14ac:dyDescent="0.5">
      <c r="A9" s="35" t="str">
        <f>+'Exhibit C-2 no Z rows'!A4</f>
        <v>Net Increase (Decrease) in Fair Value (GR)</v>
      </c>
      <c r="B9" s="21">
        <f>+'Exhibit C-2 no Z rows'!B4</f>
        <v>29211419.620000001</v>
      </c>
      <c r="C9" s="21">
        <f>+'Exhibit C-2 no Z rows'!C4</f>
        <v>18961868.510000002</v>
      </c>
      <c r="D9" s="21"/>
      <c r="E9" s="21">
        <f>+'Exhibit C-2 no Z rows'!E4</f>
        <v>48173288.130000003</v>
      </c>
    </row>
    <row r="10" spans="1:5" ht="15" customHeight="1" x14ac:dyDescent="0.5">
      <c r="A10" s="35" t="str">
        <f>+'Exhibit C-2 no Z rows'!A5</f>
        <v>Other (GR)</v>
      </c>
      <c r="B10" s="36"/>
      <c r="C10" s="36">
        <f>+'Exhibit C-2 no Z rows'!C5</f>
        <v>10767184.02</v>
      </c>
      <c r="D10" s="36">
        <f>+'Exhibit C-2 no Z rows'!D5</f>
        <v>183318992.59999999</v>
      </c>
      <c r="E10" s="36">
        <f>+'Exhibit C-2 no Z rows'!E5</f>
        <v>194086176.62</v>
      </c>
    </row>
    <row r="11" spans="1:5" ht="15" customHeight="1" x14ac:dyDescent="0.5">
      <c r="A11" s="15" t="str">
        <f>+'Exhibit C-2 no Z rows'!A6</f>
        <v>Total Revenues</v>
      </c>
      <c r="B11" s="37">
        <f>+'Exhibit C-2 no Z rows'!B6</f>
        <v>34946969.399999999</v>
      </c>
      <c r="C11" s="37">
        <f>+'Exhibit C-2 no Z rows'!C6</f>
        <v>34518109.020000003</v>
      </c>
      <c r="D11" s="37">
        <f>+'Exhibit C-2 no Z rows'!D6</f>
        <v>183288607.75</v>
      </c>
      <c r="E11" s="37">
        <f>+'Exhibit C-2 no Z rows'!E6</f>
        <v>252753686.16999999</v>
      </c>
    </row>
    <row r="12" spans="1:5" ht="15" customHeight="1" x14ac:dyDescent="0.5">
      <c r="A12" s="32"/>
      <c r="B12" s="117"/>
      <c r="C12" s="117"/>
      <c r="D12" s="117"/>
      <c r="E12" s="117"/>
    </row>
    <row r="13" spans="1:5" ht="15" customHeight="1" x14ac:dyDescent="0.5">
      <c r="A13" s="15" t="str">
        <f>+'Exhibit C-2 no Z rows'!A8</f>
        <v>EXPENDITURES</v>
      </c>
      <c r="B13" s="21"/>
      <c r="C13" s="21"/>
      <c r="D13" s="21"/>
      <c r="E13" s="21"/>
    </row>
    <row r="14" spans="1:5" ht="15" customHeight="1" x14ac:dyDescent="0.5">
      <c r="A14" s="35" t="str">
        <f>+'Exhibit C-2 no Z rows'!A9</f>
        <v>Professional Fees and Services</v>
      </c>
      <c r="B14" s="21">
        <f>+'Exhibit C-2 no Z rows'!B9</f>
        <v>567864.77</v>
      </c>
      <c r="C14" s="21">
        <f>+'Exhibit C-2 no Z rows'!C9</f>
        <v>421170.56</v>
      </c>
      <c r="D14" s="21"/>
      <c r="E14" s="21">
        <f>+'Exhibit C-2 no Z rows'!E9</f>
        <v>989035.33</v>
      </c>
    </row>
    <row r="15" spans="1:5" ht="15" customHeight="1" x14ac:dyDescent="0.5">
      <c r="A15" s="35" t="str">
        <f>+'Exhibit C-2 no Z rows'!A10</f>
        <v>Intergovernmental Payments</v>
      </c>
      <c r="B15" s="36"/>
      <c r="C15" s="36">
        <f>+'Exhibit C-2 no Z rows'!C10</f>
        <v>640855</v>
      </c>
      <c r="D15" s="36"/>
      <c r="E15" s="36">
        <f>+'Exhibit C-2 no Z rows'!E10</f>
        <v>640855</v>
      </c>
    </row>
    <row r="16" spans="1:5" ht="15" customHeight="1" x14ac:dyDescent="0.5">
      <c r="A16" s="15" t="str">
        <f>+'Exhibit C-2 no Z rows'!A11</f>
        <v>Total Expenditures</v>
      </c>
      <c r="B16" s="37">
        <f>+'Exhibit C-2 no Z rows'!B11</f>
        <v>567864.77</v>
      </c>
      <c r="C16" s="37">
        <f>+'Exhibit C-2 no Z rows'!C11</f>
        <v>1062025.56</v>
      </c>
      <c r="D16" s="1">
        <v>0</v>
      </c>
      <c r="E16" s="37">
        <f>+'Exhibit C-2 no Z rows'!E11</f>
        <v>1629890.33</v>
      </c>
    </row>
    <row r="17" spans="1:5" ht="15" customHeight="1" x14ac:dyDescent="0.5">
      <c r="A17" s="32"/>
      <c r="B17" s="117"/>
      <c r="C17" s="117"/>
      <c r="D17" s="117"/>
      <c r="E17" s="117"/>
    </row>
    <row r="18" spans="1:5" ht="15" customHeight="1" x14ac:dyDescent="0.5">
      <c r="A18" s="15" t="str">
        <f>+'Exhibit C-2 no Z rows'!A13</f>
        <v>Excess (Deficiency) of Revenues over Expenditures</v>
      </c>
      <c r="B18" s="36">
        <f>+'Exhibit C-2 no Z rows'!B13</f>
        <v>34379104.630000003</v>
      </c>
      <c r="C18" s="36">
        <f>+'Exhibit C-2 no Z rows'!C13</f>
        <v>33456083.460000001</v>
      </c>
      <c r="D18" s="36">
        <f>+'Exhibit C-2 no Z rows'!D13</f>
        <v>183288607.75</v>
      </c>
      <c r="E18" s="36">
        <f>+'Exhibit C-2 no Z rows'!E13</f>
        <v>251123795.84</v>
      </c>
    </row>
    <row r="19" spans="1:5" ht="15" customHeight="1" x14ac:dyDescent="0.5">
      <c r="A19" s="32"/>
      <c r="B19" s="117"/>
      <c r="C19" s="117"/>
      <c r="D19" s="117"/>
      <c r="E19" s="117"/>
    </row>
    <row r="20" spans="1:5" ht="15" customHeight="1" x14ac:dyDescent="0.5">
      <c r="A20" s="15" t="str">
        <f>+'Exhibit C-2 no Z rows'!A15</f>
        <v>OTHER FINANCING SOURCES (USES)</v>
      </c>
      <c r="B20" s="21"/>
      <c r="C20" s="21"/>
      <c r="D20" s="21"/>
      <c r="E20" s="21"/>
    </row>
    <row r="21" spans="1:5" ht="15" customHeight="1" x14ac:dyDescent="0.5">
      <c r="A21" s="35" t="str">
        <f>+'Exhibit C-2 no Z rows'!A16</f>
        <v>Transfer In</v>
      </c>
      <c r="B21" s="21"/>
      <c r="C21" s="21">
        <f>+'Exhibit C-2 no Z rows'!C16</f>
        <v>143882.97</v>
      </c>
      <c r="D21" s="21">
        <f>+'Exhibit C-2 no Z rows'!D16</f>
        <v>151713640.11000001</v>
      </c>
      <c r="E21" s="21">
        <f>+'Exhibit C-2 no Z rows'!E16</f>
        <v>151857523.08000001</v>
      </c>
    </row>
    <row r="22" spans="1:5" ht="15" customHeight="1" x14ac:dyDescent="0.5">
      <c r="A22" s="35" t="str">
        <f>+'Exhibit C-2 no Z rows'!A17</f>
        <v>Transfer Out</v>
      </c>
      <c r="B22" s="21"/>
      <c r="C22" s="21">
        <f>+'Exhibit C-2 no Z rows'!C17</f>
        <v>-11393102.869999999</v>
      </c>
      <c r="D22" s="21">
        <f>+'Exhibit C-2 no Z rows'!D17</f>
        <v>-199691428.96000001</v>
      </c>
      <c r="E22" s="21">
        <f>+'Exhibit C-2 no Z rows'!E17</f>
        <v>-211084531.83000001</v>
      </c>
    </row>
    <row r="23" spans="1:5" ht="15" customHeight="1" x14ac:dyDescent="0.5">
      <c r="A23" s="15" t="str">
        <f>+'Exhibit C-2 no Z rows'!A18</f>
        <v>Contributions to permanent foundation principal</v>
      </c>
      <c r="B23" s="36">
        <f>+'Exhibit C-2 no Z rows'!B18</f>
        <v>-14442611.52</v>
      </c>
      <c r="C23" s="36">
        <f>+'Exhibit C-2 no Z rows'!C18</f>
        <v>-10767184.02</v>
      </c>
      <c r="D23" s="36"/>
      <c r="E23" s="36">
        <f>+'Exhibit C-2 no Z rows'!E18</f>
        <v>-25209795.539999999</v>
      </c>
    </row>
    <row r="24" spans="1:5" ht="15" customHeight="1" x14ac:dyDescent="0.5">
      <c r="A24" s="15" t="str">
        <f>+'Exhibit C-2 no Z rows'!A19</f>
        <v>Total Other Financing Sources (Uses)</v>
      </c>
      <c r="B24" s="37">
        <f>+'Exhibit C-2 no Z rows'!B19</f>
        <v>-14442611.52</v>
      </c>
      <c r="C24" s="37">
        <f>+'Exhibit C-2 no Z rows'!C19</f>
        <v>-22016403.920000002</v>
      </c>
      <c r="D24" s="37">
        <f>+'Exhibit C-2 no Z rows'!D19</f>
        <v>-47977788.850000001</v>
      </c>
      <c r="E24" s="37">
        <f>+'Exhibit C-2 no Z rows'!E19</f>
        <v>-84436804.290000007</v>
      </c>
    </row>
    <row r="25" spans="1:5" ht="15" customHeight="1" x14ac:dyDescent="0.5">
      <c r="A25" s="32"/>
      <c r="B25" s="117"/>
      <c r="C25" s="117"/>
      <c r="D25" s="117"/>
      <c r="E25" s="117"/>
    </row>
    <row r="26" spans="1:5" ht="15" customHeight="1" x14ac:dyDescent="0.5">
      <c r="A26" s="15" t="str">
        <f>+'Exhibit C-2 no Z rows'!A21</f>
        <v>Net Change in Fund Balances</v>
      </c>
      <c r="B26" s="36">
        <f>+'Exhibit C-2 no Z rows'!B21</f>
        <v>19936493.109999999</v>
      </c>
      <c r="C26" s="36">
        <f>+'Exhibit C-2 no Z rows'!C21</f>
        <v>11439679.539999999</v>
      </c>
      <c r="D26" s="36">
        <f>+'Exhibit C-2 no Z rows'!D21</f>
        <v>135310818.90000001</v>
      </c>
      <c r="E26" s="36">
        <f>+'Exhibit C-2 no Z rows'!E21</f>
        <v>166686991.55000001</v>
      </c>
    </row>
    <row r="27" spans="1:5" ht="15" customHeight="1" x14ac:dyDescent="0.5">
      <c r="A27" s="32"/>
      <c r="B27" s="117"/>
      <c r="C27" s="117"/>
      <c r="D27" s="117"/>
      <c r="E27" s="117"/>
    </row>
    <row r="28" spans="1:5" ht="15" customHeight="1" x14ac:dyDescent="0.5">
      <c r="A28" s="15" t="str">
        <f>+'Exhibit C-2 no Z rows'!A23</f>
        <v>FUND FINANCIAL STATEMENT – FUND BALANCES</v>
      </c>
      <c r="B28" s="21"/>
      <c r="C28" s="21"/>
      <c r="D28" s="21"/>
      <c r="E28" s="21"/>
    </row>
    <row r="29" spans="1:5" ht="15" customHeight="1" x14ac:dyDescent="0.5">
      <c r="A29" s="15" t="str">
        <f>+'Exhibit C-2 no Z rows'!A24</f>
        <v>Fund Balances, September 1, 2024</v>
      </c>
      <c r="B29" s="21">
        <f>+'Exhibit C-2 no Z rows'!B24</f>
        <v>453335015.32999998</v>
      </c>
      <c r="C29" s="21">
        <f>+'Exhibit C-2 no Z rows'!C24</f>
        <v>341927409.91000003</v>
      </c>
      <c r="D29" s="21">
        <f>+'Exhibit C-2 no Z rows'!D24</f>
        <v>30616539.420000002</v>
      </c>
      <c r="E29" s="21">
        <f>+'Exhibit C-2 no Z rows'!E24</f>
        <v>825878964.65999997</v>
      </c>
    </row>
    <row r="30" spans="1:5" s="198" customFormat="1" ht="15" customHeight="1" x14ac:dyDescent="0.5">
      <c r="A30" s="204"/>
      <c r="B30" s="207"/>
      <c r="C30" s="207"/>
      <c r="D30" s="207"/>
      <c r="E30" s="207"/>
    </row>
    <row r="31" spans="1:5" ht="15" customHeight="1" x14ac:dyDescent="0.5">
      <c r="A31" s="15" t="str">
        <f>+'Exhibit C-2 no Z rows'!A26</f>
        <v>Fund Balances, August 31, 2025</v>
      </c>
      <c r="B31" s="133">
        <f>+'Exhibit C-2 no Z rows'!B26</f>
        <v>473271508.44</v>
      </c>
      <c r="C31" s="133">
        <f>+'Exhibit C-2 no Z rows'!C26</f>
        <v>353367089.44999999</v>
      </c>
      <c r="D31" s="133">
        <f>+'Exhibit C-2 no Z rows'!D26</f>
        <v>165927358.31999999</v>
      </c>
      <c r="E31" s="133">
        <f>+'Exhibit C-2 no Z rows'!E26</f>
        <v>992565956.21000004</v>
      </c>
    </row>
    <row r="32" spans="1:5" ht="15" hidden="1" customHeight="1" x14ac:dyDescent="0.5">
      <c r="A32" s="32"/>
      <c r="B32" s="49"/>
      <c r="C32" s="49"/>
      <c r="D32" s="49"/>
      <c r="E32" s="49"/>
    </row>
    <row r="33" spans="1:5" ht="15" hidden="1" customHeight="1" x14ac:dyDescent="0.5">
      <c r="A33" s="32"/>
      <c r="B33" s="21"/>
      <c r="C33" s="21"/>
      <c r="D33" s="21"/>
      <c r="E33" s="21"/>
    </row>
    <row r="34" spans="1:5" ht="15" hidden="1" customHeight="1" x14ac:dyDescent="0.5">
      <c r="A34" s="32"/>
      <c r="B34" s="21"/>
      <c r="C34" s="21"/>
      <c r="D34" s="21"/>
      <c r="E34" s="21"/>
    </row>
    <row r="35" spans="1:5" ht="15" hidden="1" customHeight="1" x14ac:dyDescent="0.5">
      <c r="A35" s="32"/>
      <c r="B35" s="21"/>
      <c r="C35" s="21"/>
      <c r="D35" s="21"/>
      <c r="E35" s="21"/>
    </row>
    <row r="36" spans="1:5" ht="15" hidden="1" customHeight="1" x14ac:dyDescent="0.5">
      <c r="A36" s="32"/>
      <c r="B36" s="21"/>
      <c r="C36" s="21"/>
      <c r="D36" s="21"/>
      <c r="E36" s="21"/>
    </row>
    <row r="37" spans="1:5" ht="15" hidden="1" customHeight="1" x14ac:dyDescent="0.5">
      <c r="A37" s="32"/>
      <c r="B37" s="21"/>
      <c r="C37" s="21"/>
      <c r="D37" s="21"/>
      <c r="E37" s="21"/>
    </row>
    <row r="38" spans="1:5" ht="15" hidden="1" customHeight="1" x14ac:dyDescent="0.5">
      <c r="A38" s="15"/>
      <c r="B38" s="15"/>
      <c r="C38" s="15"/>
      <c r="D38" s="15"/>
      <c r="E38" s="15"/>
    </row>
    <row r="39" spans="1:5" ht="15" hidden="1" customHeight="1" x14ac:dyDescent="0.5">
      <c r="A39" s="15"/>
      <c r="B39" s="15"/>
      <c r="C39" s="15"/>
      <c r="D39" s="15"/>
      <c r="E39" s="15"/>
    </row>
    <row r="40" spans="1:5" ht="15" hidden="1" customHeight="1" x14ac:dyDescent="0.5">
      <c r="A40" s="15"/>
      <c r="B40" s="15"/>
      <c r="C40" s="15"/>
      <c r="D40" s="15"/>
      <c r="E40" s="15"/>
    </row>
    <row r="41" spans="1:5" ht="15" hidden="1" customHeight="1" x14ac:dyDescent="0.5"/>
    <row r="42" spans="1:5" ht="15" hidden="1" customHeight="1" x14ac:dyDescent="0.5"/>
    <row r="43" spans="1:5" ht="15" hidden="1" customHeight="1" x14ac:dyDescent="0.5"/>
    <row r="44" spans="1:5" ht="15" hidden="1" customHeight="1" x14ac:dyDescent="0.5"/>
    <row r="45" spans="1:5" ht="15" hidden="1" customHeight="1" x14ac:dyDescent="0.5"/>
    <row r="46" spans="1:5" ht="15" hidden="1" customHeight="1" x14ac:dyDescent="0.5"/>
    <row r="47" spans="1:5" ht="15" hidden="1" customHeight="1" x14ac:dyDescent="0.5"/>
    <row r="48" spans="1:5" ht="15" hidden="1" customHeight="1" x14ac:dyDescent="0.5"/>
    <row r="49" ht="15" hidden="1" customHeight="1" x14ac:dyDescent="0.5"/>
    <row r="50" ht="15" hidden="1" customHeight="1" x14ac:dyDescent="0.5"/>
  </sheetData>
  <conditionalFormatting sqref="A1:E15 A16:C16 E16 A17:E37">
    <cfRule type="cellIs" dxfId="29" priority="1" operator="equal">
      <formula>0</formula>
    </cfRule>
  </conditionalFormatting>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C43BE-BBAE-4A7B-B1D1-FBA18F1E56E5}">
  <sheetPr codeName="Sheet23">
    <tabColor rgb="FF92D050"/>
  </sheetPr>
  <dimension ref="A1:M41"/>
  <sheetViews>
    <sheetView showRuler="0" zoomScale="98" zoomScaleNormal="98" workbookViewId="0">
      <selection sqref="A1:XFD1"/>
    </sheetView>
  </sheetViews>
  <sheetFormatPr defaultColWidth="0" defaultRowHeight="15" zeroHeight="1" x14ac:dyDescent="0.5"/>
  <cols>
    <col min="1" max="1" width="59" style="4" bestFit="1" customWidth="1"/>
    <col min="2" max="2" width="22.5546875" style="4" bestFit="1" customWidth="1"/>
    <col min="3" max="3" width="18" style="4" bestFit="1" customWidth="1"/>
    <col min="4" max="4" width="23" style="4" bestFit="1" customWidth="1"/>
    <col min="5" max="5" width="30.27734375" style="4" bestFit="1" customWidth="1"/>
    <col min="6" max="6" width="26" style="4" bestFit="1" customWidth="1"/>
    <col min="7" max="7" width="23" style="4" bestFit="1" customWidth="1"/>
    <col min="8" max="8" width="19.27734375" style="4" bestFit="1" customWidth="1"/>
    <col min="9" max="9" width="21.83203125" style="4" bestFit="1" customWidth="1"/>
    <col min="10" max="10" width="26.44140625" style="4" bestFit="1" customWidth="1"/>
    <col min="11" max="11" width="21" style="4" bestFit="1" customWidth="1"/>
    <col min="12" max="12" width="20.83203125" style="4" bestFit="1" customWidth="1"/>
    <col min="13" max="13" width="24.1640625" style="4" bestFit="1" customWidth="1"/>
    <col min="14" max="16384" width="12.83203125" style="4" hidden="1"/>
  </cols>
  <sheetData>
    <row r="1" spans="1:13" s="301" customFormat="1" ht="23.4" customHeight="1" x14ac:dyDescent="0.4">
      <c r="A1" s="300" t="s">
        <v>539</v>
      </c>
      <c r="B1" s="300"/>
      <c r="C1" s="300"/>
      <c r="D1" s="300"/>
      <c r="E1" s="300"/>
      <c r="F1" s="300"/>
      <c r="G1" s="300"/>
      <c r="H1" s="300"/>
      <c r="I1" s="300"/>
      <c r="J1" s="300"/>
      <c r="K1" s="300"/>
      <c r="L1" s="300"/>
      <c r="M1" s="300"/>
    </row>
    <row r="2" spans="1:13" s="221" customFormat="1" ht="60" x14ac:dyDescent="0.5">
      <c r="A2" s="215" t="s">
        <v>512</v>
      </c>
      <c r="B2" s="219" t="s">
        <v>95</v>
      </c>
      <c r="C2" s="219" t="s">
        <v>96</v>
      </c>
      <c r="D2" s="219" t="s">
        <v>97</v>
      </c>
      <c r="E2" s="219" t="s">
        <v>98</v>
      </c>
      <c r="F2" s="219" t="s">
        <v>99</v>
      </c>
      <c r="G2" s="219" t="s">
        <v>100</v>
      </c>
      <c r="H2" s="219" t="s">
        <v>101</v>
      </c>
      <c r="I2" s="219" t="s">
        <v>102</v>
      </c>
      <c r="J2" s="219" t="s">
        <v>103</v>
      </c>
      <c r="K2" s="219" t="s">
        <v>104</v>
      </c>
      <c r="L2" s="219" t="s">
        <v>105</v>
      </c>
      <c r="M2" s="219" t="s">
        <v>106</v>
      </c>
    </row>
    <row r="3" spans="1:13" x14ac:dyDescent="0.5">
      <c r="A3" s="302" t="str">
        <f>+'[1]Exhibit B-1 no Z rows'!A2</f>
        <v>ASSETS</v>
      </c>
      <c r="B3" s="302"/>
      <c r="C3" s="302"/>
      <c r="D3" s="302"/>
      <c r="E3" s="302"/>
      <c r="F3" s="302"/>
      <c r="G3" s="302"/>
      <c r="H3" s="302"/>
      <c r="I3" s="302"/>
      <c r="J3" s="302"/>
      <c r="K3" s="302"/>
      <c r="L3" s="302"/>
      <c r="M3" s="302"/>
    </row>
    <row r="4" spans="1:13" x14ac:dyDescent="0.5">
      <c r="A4" s="275" t="str">
        <f>+'[1]Exhibit B-1 no Z rows'!A3</f>
        <v>Current Assets:</v>
      </c>
      <c r="B4" s="275"/>
      <c r="C4" s="275"/>
      <c r="D4" s="275"/>
      <c r="E4" s="275"/>
      <c r="F4" s="275"/>
      <c r="G4" s="275"/>
      <c r="H4" s="275"/>
      <c r="I4" s="275"/>
      <c r="J4" s="275"/>
      <c r="K4" s="275"/>
      <c r="L4" s="275"/>
      <c r="M4" s="275"/>
    </row>
    <row r="5" spans="1:13" x14ac:dyDescent="0.5">
      <c r="A5" s="275" t="str">
        <f>+'[1]Exhibit B-1 no Z rows'!A4</f>
        <v>Cash and Cash Equivalents:</v>
      </c>
      <c r="B5" s="275"/>
      <c r="C5" s="275"/>
      <c r="D5" s="275"/>
      <c r="E5" s="275"/>
      <c r="F5" s="275"/>
      <c r="G5" s="275"/>
      <c r="H5" s="275"/>
      <c r="I5" s="275"/>
      <c r="J5" s="275"/>
      <c r="K5" s="275"/>
      <c r="L5" s="275"/>
      <c r="M5" s="275"/>
    </row>
    <row r="6" spans="1:13" x14ac:dyDescent="0.5">
      <c r="A6" s="134" t="str">
        <f>+'[1]Exhibit B-1 no Z rows'!A5</f>
        <v>Cash in Bank (Note 3)</v>
      </c>
      <c r="B6" s="55">
        <f>+'[1]Exhibit B-1 no Z rows'!B5</f>
        <v>6437885.9400000004</v>
      </c>
      <c r="C6" s="5">
        <v>0</v>
      </c>
      <c r="D6" s="5">
        <v>0</v>
      </c>
      <c r="E6" s="5">
        <v>0</v>
      </c>
      <c r="F6" s="5">
        <v>0</v>
      </c>
      <c r="G6" s="5">
        <v>0</v>
      </c>
      <c r="H6" s="5">
        <v>0</v>
      </c>
      <c r="I6" s="5">
        <v>0</v>
      </c>
      <c r="J6" s="5">
        <v>0</v>
      </c>
      <c r="K6" s="5">
        <v>0</v>
      </c>
      <c r="L6" s="55">
        <f>+'[1]Exhibit B-1 no Z rows'!L5</f>
        <v>12251128.359999999</v>
      </c>
      <c r="M6" s="55">
        <f>+'[1]Exhibit B-1 no Z rows'!M5</f>
        <v>18689014.300000001</v>
      </c>
    </row>
    <row r="7" spans="1:13" x14ac:dyDescent="0.5">
      <c r="A7" s="134" t="str">
        <f>+'[1]Exhibit B-1 no Z rows'!A6</f>
        <v>Cash in State Treasury</v>
      </c>
      <c r="B7" s="5">
        <v>0</v>
      </c>
      <c r="C7" s="5">
        <v>0</v>
      </c>
      <c r="D7" s="5">
        <v>0</v>
      </c>
      <c r="E7" s="5">
        <v>0</v>
      </c>
      <c r="F7" s="5">
        <v>0</v>
      </c>
      <c r="G7" s="5">
        <v>0</v>
      </c>
      <c r="H7" s="69">
        <f>+'[1]Exhibit B-1 no Z rows'!H6</f>
        <v>3750</v>
      </c>
      <c r="I7" s="69">
        <f>+'[1]Exhibit B-1 no Z rows'!I6</f>
        <v>6057770.7699999996</v>
      </c>
      <c r="J7" s="5">
        <v>0</v>
      </c>
      <c r="K7" s="69">
        <f>+'[1]Exhibit B-1 no Z rows'!K6</f>
        <v>2086.7800000000002</v>
      </c>
      <c r="L7" s="5">
        <v>0</v>
      </c>
      <c r="M7" s="69">
        <f>+'[1]Exhibit B-1 no Z rows'!M6</f>
        <v>6063607.5499999998</v>
      </c>
    </row>
    <row r="8" spans="1:13" x14ac:dyDescent="0.5">
      <c r="A8" s="135" t="str">
        <f>+'[1]Exhibit B-1 no Z rows'!A7</f>
        <v>Short Term Investments (Note 3)</v>
      </c>
      <c r="B8" s="69">
        <f>+'[1]Exhibit B-1 no Z rows'!B7</f>
        <v>1316237.25</v>
      </c>
      <c r="C8" s="5">
        <v>0</v>
      </c>
      <c r="D8" s="5">
        <v>0</v>
      </c>
      <c r="E8" s="5">
        <v>0</v>
      </c>
      <c r="F8" s="5">
        <v>0</v>
      </c>
      <c r="G8" s="5">
        <v>0</v>
      </c>
      <c r="H8" s="5">
        <v>0</v>
      </c>
      <c r="I8" s="5">
        <v>0</v>
      </c>
      <c r="J8" s="5">
        <v>0</v>
      </c>
      <c r="K8" s="5">
        <v>0</v>
      </c>
      <c r="L8" s="5">
        <v>0</v>
      </c>
      <c r="M8" s="69">
        <f>+'[1]Exhibit B-1 no Z rows'!M7</f>
        <v>1316237.25</v>
      </c>
    </row>
    <row r="9" spans="1:13" x14ac:dyDescent="0.5">
      <c r="A9" s="135" t="str">
        <f>+'[1]Exhibit B-1 no Z rows'!A8</f>
        <v>Receivables:</v>
      </c>
      <c r="B9" s="5">
        <v>0</v>
      </c>
      <c r="C9" s="5">
        <v>0</v>
      </c>
      <c r="D9" s="5">
        <v>0</v>
      </c>
      <c r="E9" s="5">
        <v>0</v>
      </c>
      <c r="F9" s="5">
        <v>0</v>
      </c>
      <c r="G9" s="5">
        <v>0</v>
      </c>
      <c r="H9" s="5">
        <v>0</v>
      </c>
      <c r="I9" s="5">
        <v>0</v>
      </c>
      <c r="J9" s="5">
        <v>0</v>
      </c>
      <c r="K9" s="5">
        <v>0</v>
      </c>
      <c r="L9" s="5">
        <v>0</v>
      </c>
      <c r="M9" s="5">
        <v>0</v>
      </c>
    </row>
    <row r="10" spans="1:13" x14ac:dyDescent="0.5">
      <c r="A10" s="134" t="str">
        <f>+'[1]Exhibit B-1 no Z rows'!A9</f>
        <v>Interest and Dividends</v>
      </c>
      <c r="B10" s="69">
        <f>+'[1]Exhibit B-1 no Z rows'!B9</f>
        <v>27840.12</v>
      </c>
      <c r="C10" s="5">
        <v>0</v>
      </c>
      <c r="D10" s="69">
        <f>+'[1]Exhibit B-1 no Z rows'!D9</f>
        <v>425164.17</v>
      </c>
      <c r="E10" s="5">
        <v>0</v>
      </c>
      <c r="F10" s="5">
        <v>0</v>
      </c>
      <c r="G10" s="5">
        <v>0</v>
      </c>
      <c r="H10" s="5">
        <v>0</v>
      </c>
      <c r="I10" s="5">
        <v>0</v>
      </c>
      <c r="J10" s="5">
        <v>0</v>
      </c>
      <c r="K10" s="69">
        <f>+'[1]Exhibit B-1 no Z rows'!K9</f>
        <v>7.6</v>
      </c>
      <c r="L10" s="5">
        <v>0</v>
      </c>
      <c r="M10" s="69">
        <f>+'[1]Exhibit B-1 no Z rows'!M9</f>
        <v>453011.89</v>
      </c>
    </row>
    <row r="11" spans="1:13" x14ac:dyDescent="0.5">
      <c r="A11" s="136" t="str">
        <f>+'[1]Exhibit B-1 no Z rows'!A10</f>
        <v>Due From Other Agencies</v>
      </c>
      <c r="B11" s="5">
        <v>0</v>
      </c>
      <c r="C11" s="61">
        <f>+'[1]Exhibit B-1 no Z rows'!C10</f>
        <v>81168.23</v>
      </c>
      <c r="D11" s="8">
        <v>0</v>
      </c>
      <c r="E11" s="8">
        <v>0</v>
      </c>
      <c r="F11" s="8">
        <v>0</v>
      </c>
      <c r="G11" s="61">
        <f>+'[1]Exhibit B-1 no Z rows'!G10</f>
        <v>2708426.29</v>
      </c>
      <c r="H11" s="5">
        <v>0</v>
      </c>
      <c r="I11" s="5">
        <v>0</v>
      </c>
      <c r="J11" s="8">
        <v>0</v>
      </c>
      <c r="K11" s="5">
        <v>0</v>
      </c>
      <c r="L11" s="5">
        <v>0</v>
      </c>
      <c r="M11" s="61">
        <f>+'[1]Exhibit B-1 no Z rows'!M10</f>
        <v>2789594.52</v>
      </c>
    </row>
    <row r="12" spans="1:13" x14ac:dyDescent="0.5">
      <c r="A12" s="136" t="str">
        <f>+'[1]Exhibit B-1 no Z rows'!A11</f>
        <v>Total Current Assets</v>
      </c>
      <c r="B12" s="72">
        <f>+'[1]Exhibit B-1 no Z rows'!B11</f>
        <v>7781963.3099999996</v>
      </c>
      <c r="C12" s="72">
        <f>+'[1]Exhibit B-1 no Z rows'!C11</f>
        <v>81168.23</v>
      </c>
      <c r="D12" s="72">
        <f>+'[1]Exhibit B-1 no Z rows'!D11</f>
        <v>425164.17</v>
      </c>
      <c r="E12" s="5">
        <v>0</v>
      </c>
      <c r="F12" s="5">
        <v>0</v>
      </c>
      <c r="G12" s="72">
        <f>+'[1]Exhibit B-1 no Z rows'!G11</f>
        <v>2708426.29</v>
      </c>
      <c r="H12" s="72">
        <f>+'[1]Exhibit B-1 no Z rows'!H11</f>
        <v>3750</v>
      </c>
      <c r="I12" s="72">
        <f>+'[1]Exhibit B-1 no Z rows'!I11</f>
        <v>6057770.7699999996</v>
      </c>
      <c r="J12" s="5">
        <v>0</v>
      </c>
      <c r="K12" s="72">
        <f>+'[1]Exhibit B-1 no Z rows'!K11</f>
        <v>2094.38</v>
      </c>
      <c r="L12" s="72">
        <f>+'[1]Exhibit B-1 no Z rows'!L11</f>
        <v>12251128.359999999</v>
      </c>
      <c r="M12" s="72">
        <f>+'[1]Exhibit B-1 no Z rows'!M11</f>
        <v>29311465.510000002</v>
      </c>
    </row>
    <row r="13" spans="1:13" x14ac:dyDescent="0.5">
      <c r="A13" s="136" t="str">
        <f>+'[1]Exhibit B-1 no Z rows'!A12</f>
        <v>Non-Current Assets:</v>
      </c>
      <c r="B13" s="60"/>
      <c r="C13" s="60"/>
      <c r="D13" s="60"/>
      <c r="E13" s="60"/>
      <c r="F13" s="60"/>
      <c r="G13" s="60"/>
      <c r="H13" s="60"/>
      <c r="I13" s="60"/>
      <c r="J13" s="60"/>
      <c r="K13" s="60"/>
      <c r="L13" s="60"/>
      <c r="M13" s="60"/>
    </row>
    <row r="14" spans="1:13" x14ac:dyDescent="0.5">
      <c r="A14" s="135" t="str">
        <f>+'[1]Exhibit B-1 no Z rows'!A13</f>
        <v>Investments (Note 3)</v>
      </c>
      <c r="B14" s="61">
        <f>+'[1]Exhibit B-1 no Z rows'!B13</f>
        <v>974658077.54999995</v>
      </c>
      <c r="C14" s="5">
        <v>0</v>
      </c>
      <c r="D14" s="5">
        <v>0</v>
      </c>
      <c r="E14" s="5">
        <v>0</v>
      </c>
      <c r="F14" s="5">
        <v>0</v>
      </c>
      <c r="G14" s="5">
        <v>0</v>
      </c>
      <c r="H14" s="5">
        <v>0</v>
      </c>
      <c r="I14" s="5">
        <v>0</v>
      </c>
      <c r="J14" s="5">
        <v>0</v>
      </c>
      <c r="K14" s="5">
        <v>0</v>
      </c>
      <c r="L14" s="5">
        <v>0</v>
      </c>
      <c r="M14" s="61">
        <f>+'[1]Exhibit B-1 no Z rows'!M13</f>
        <v>974658077.54999995</v>
      </c>
    </row>
    <row r="15" spans="1:13" x14ac:dyDescent="0.5">
      <c r="A15" s="136" t="str">
        <f>+'[1]Exhibit B-1 no Z rows'!A14</f>
        <v>Total Non-Current Assets</v>
      </c>
      <c r="B15" s="72">
        <f>+'[1]Exhibit B-1 no Z rows'!B14</f>
        <v>974658077.54999995</v>
      </c>
      <c r="C15" s="12">
        <v>0</v>
      </c>
      <c r="D15" s="12">
        <v>0</v>
      </c>
      <c r="E15" s="12">
        <v>0</v>
      </c>
      <c r="F15" s="12">
        <v>0</v>
      </c>
      <c r="G15" s="12">
        <v>0</v>
      </c>
      <c r="H15" s="12">
        <v>0</v>
      </c>
      <c r="I15" s="12">
        <v>0</v>
      </c>
      <c r="J15" s="12">
        <v>0</v>
      </c>
      <c r="K15" s="12">
        <v>0</v>
      </c>
      <c r="L15" s="12">
        <v>0</v>
      </c>
      <c r="M15" s="72">
        <f>+'[1]Exhibit B-1 no Z rows'!M14</f>
        <v>974658077.54999995</v>
      </c>
    </row>
    <row r="16" spans="1:13" x14ac:dyDescent="0.5">
      <c r="A16" s="16" t="str">
        <f>+'[1]Exhibit B-1 no Z rows'!A15</f>
        <v>Total Assets</v>
      </c>
      <c r="B16" s="72">
        <f>+'[1]Exhibit B-1 no Z rows'!B15</f>
        <v>982440040.86000001</v>
      </c>
      <c r="C16" s="72">
        <f>+'[1]Exhibit B-1 no Z rows'!C15</f>
        <v>81168.23</v>
      </c>
      <c r="D16" s="72">
        <f>+'[1]Exhibit B-1 no Z rows'!D15</f>
        <v>425164.17</v>
      </c>
      <c r="E16" s="12">
        <v>0</v>
      </c>
      <c r="F16" s="12">
        <v>0</v>
      </c>
      <c r="G16" s="72">
        <f>+'[1]Exhibit B-1 no Z rows'!G15</f>
        <v>2708426.29</v>
      </c>
      <c r="H16" s="72">
        <f>+'[1]Exhibit B-1 no Z rows'!H15</f>
        <v>3750</v>
      </c>
      <c r="I16" s="72">
        <f>+'[1]Exhibit B-1 no Z rows'!I15</f>
        <v>6057770.7699999996</v>
      </c>
      <c r="J16" s="12">
        <v>0</v>
      </c>
      <c r="K16" s="72">
        <f>+'[1]Exhibit B-1 no Z rows'!K15</f>
        <v>2094.38</v>
      </c>
      <c r="L16" s="72">
        <f>+'[1]Exhibit B-1 no Z rows'!L15</f>
        <v>12251128.359999999</v>
      </c>
      <c r="M16" s="72">
        <f>+'[1]Exhibit B-1 no Z rows'!M15</f>
        <v>1003969543.0599999</v>
      </c>
    </row>
    <row r="17" spans="1:13" ht="15.3" thickBot="1" x14ac:dyDescent="0.55000000000000004">
      <c r="A17" s="16" t="str">
        <f>+'[1]Exhibit B-1 no Z rows'!A18</f>
        <v>Total Assets and Deferred Outflows of Resources</v>
      </c>
      <c r="B17" s="137">
        <f>+'[1]Exhibit B-1 no Z rows'!B18</f>
        <v>982440040.86000001</v>
      </c>
      <c r="C17" s="137">
        <f>+'[1]Exhibit B-1 no Z rows'!C18</f>
        <v>81168.23</v>
      </c>
      <c r="D17" s="137">
        <f>+'[1]Exhibit B-1 no Z rows'!D18</f>
        <v>425164.17</v>
      </c>
      <c r="E17" s="13">
        <v>0</v>
      </c>
      <c r="F17" s="13">
        <v>0</v>
      </c>
      <c r="G17" s="137">
        <f>+'[1]Exhibit B-1 no Z rows'!G18</f>
        <v>2708426.29</v>
      </c>
      <c r="H17" s="137">
        <f>+'[1]Exhibit B-1 no Z rows'!H18</f>
        <v>3750</v>
      </c>
      <c r="I17" s="137">
        <f>+'[1]Exhibit B-1 no Z rows'!I18</f>
        <v>6057770.7699999996</v>
      </c>
      <c r="J17" s="13">
        <v>0</v>
      </c>
      <c r="K17" s="137">
        <f>+'[1]Exhibit B-1 no Z rows'!K18</f>
        <v>2094.38</v>
      </c>
      <c r="L17" s="137">
        <f>+'[1]Exhibit B-1 no Z rows'!L18</f>
        <v>12251128.359999999</v>
      </c>
      <c r="M17" s="137">
        <f>+'[1]Exhibit B-1 no Z rows'!M18</f>
        <v>1003969543.0599999</v>
      </c>
    </row>
    <row r="18" spans="1:13" ht="15.3" thickTop="1" x14ac:dyDescent="0.5">
      <c r="A18" s="275" t="str">
        <f>+'[1]Exhibit B-1 no Z rows'!A20</f>
        <v>LIABILITIES AND FUND BALANCES</v>
      </c>
      <c r="B18" s="275"/>
      <c r="C18" s="275"/>
      <c r="D18" s="275"/>
      <c r="E18" s="275"/>
      <c r="F18" s="275"/>
      <c r="G18" s="275"/>
      <c r="H18" s="275"/>
      <c r="I18" s="275"/>
      <c r="J18" s="275"/>
      <c r="K18" s="275"/>
      <c r="L18" s="275"/>
      <c r="M18" s="275"/>
    </row>
    <row r="19" spans="1:13" x14ac:dyDescent="0.5">
      <c r="A19" s="275" t="str">
        <f>+'[1]Exhibit B-1 no Z rows'!A21</f>
        <v>Current Liabilities:</v>
      </c>
      <c r="B19" s="275"/>
      <c r="C19" s="275"/>
      <c r="D19" s="275"/>
      <c r="E19" s="275"/>
      <c r="F19" s="275"/>
      <c r="G19" s="275"/>
      <c r="H19" s="275"/>
      <c r="I19" s="275"/>
      <c r="J19" s="275"/>
      <c r="K19" s="275"/>
      <c r="L19" s="275"/>
      <c r="M19" s="275"/>
    </row>
    <row r="20" spans="1:13" x14ac:dyDescent="0.5">
      <c r="A20" s="275" t="str">
        <f>+'[1]Exhibit B-1 no Z rows'!A22</f>
        <v>Payables From:</v>
      </c>
      <c r="B20" s="275"/>
      <c r="C20" s="275"/>
      <c r="D20" s="275"/>
      <c r="E20" s="275"/>
      <c r="F20" s="275"/>
      <c r="G20" s="275"/>
      <c r="H20" s="275"/>
      <c r="I20" s="275"/>
      <c r="J20" s="275"/>
      <c r="K20" s="275"/>
      <c r="L20" s="275"/>
      <c r="M20" s="275"/>
    </row>
    <row r="21" spans="1:13" x14ac:dyDescent="0.5">
      <c r="A21" s="136" t="str">
        <f>+'[1]Exhibit B-1 no Z rows'!A23</f>
        <v>Accounts</v>
      </c>
      <c r="B21" s="5">
        <v>0</v>
      </c>
      <c r="C21" s="138">
        <f>+'[1]Exhibit B-1 no Z rows'!C23</f>
        <v>81168.23</v>
      </c>
      <c r="D21" s="5">
        <v>0</v>
      </c>
      <c r="E21" s="5">
        <v>0</v>
      </c>
      <c r="F21" s="5">
        <v>0</v>
      </c>
      <c r="G21" s="138">
        <f>+'[1]Exhibit B-1 no Z rows'!G23</f>
        <v>56.64</v>
      </c>
      <c r="H21" s="5">
        <v>0</v>
      </c>
      <c r="I21" s="5">
        <v>0</v>
      </c>
      <c r="J21" s="5">
        <v>0</v>
      </c>
      <c r="K21" s="5">
        <v>0</v>
      </c>
      <c r="L21" s="138">
        <f>+'[1]Exhibit B-1 no Z rows'!L23</f>
        <v>84324.93</v>
      </c>
      <c r="M21" s="138">
        <f>+'[1]Exhibit B-1 no Z rows'!M23</f>
        <v>165549.79999999999</v>
      </c>
    </row>
    <row r="22" spans="1:13" x14ac:dyDescent="0.5">
      <c r="A22" s="16" t="str">
        <f>+'[1]Exhibit B-1 no Z rows'!A24</f>
        <v>Total Current Liabilities</v>
      </c>
      <c r="B22" s="12">
        <v>0</v>
      </c>
      <c r="C22" s="72">
        <f>+'[1]Exhibit B-1 no Z rows'!C24</f>
        <v>81168.23</v>
      </c>
      <c r="D22" s="12">
        <v>0</v>
      </c>
      <c r="E22" s="12">
        <v>0</v>
      </c>
      <c r="F22" s="12">
        <v>0</v>
      </c>
      <c r="G22" s="72">
        <f>+'[1]Exhibit B-1 no Z rows'!G24</f>
        <v>56.64</v>
      </c>
      <c r="H22" s="12">
        <v>0</v>
      </c>
      <c r="I22" s="12">
        <v>0</v>
      </c>
      <c r="J22" s="12">
        <v>0</v>
      </c>
      <c r="K22" s="12">
        <v>0</v>
      </c>
      <c r="L22" s="72">
        <f>+'[1]Exhibit B-1 no Z rows'!L24</f>
        <v>84324.93</v>
      </c>
      <c r="M22" s="72">
        <f>+'[1]Exhibit B-1 no Z rows'!M24</f>
        <v>165549.79999999999</v>
      </c>
    </row>
    <row r="23" spans="1:13" x14ac:dyDescent="0.5">
      <c r="A23" s="136" t="str">
        <f>+'[1]Exhibit B-1 no Z rows'!A25</f>
        <v>Total Liabilities</v>
      </c>
      <c r="B23" s="12">
        <v>0</v>
      </c>
      <c r="C23" s="139">
        <f>+'[1]Exhibit B-1 no Z rows'!C25</f>
        <v>81168.23</v>
      </c>
      <c r="D23" s="12">
        <v>0</v>
      </c>
      <c r="E23" s="12">
        <v>0</v>
      </c>
      <c r="F23" s="12">
        <v>0</v>
      </c>
      <c r="G23" s="139">
        <f>+'[1]Exhibit B-1 no Z rows'!G25</f>
        <v>56.64</v>
      </c>
      <c r="H23" s="12">
        <v>0</v>
      </c>
      <c r="I23" s="12">
        <v>0</v>
      </c>
      <c r="J23" s="12">
        <v>0</v>
      </c>
      <c r="K23" s="12">
        <v>0</v>
      </c>
      <c r="L23" s="139">
        <f>+'[1]Exhibit B-1 no Z rows'!L25</f>
        <v>84324.93</v>
      </c>
      <c r="M23" s="139">
        <f>+'[1]Exhibit B-1 no Z rows'!M25</f>
        <v>165549.79999999999</v>
      </c>
    </row>
    <row r="24" spans="1:13" x14ac:dyDescent="0.5">
      <c r="A24" s="275" t="str">
        <f>+'[1]Exhibit B-1 no Z rows'!A27</f>
        <v>DEFERRED INFLOWS</v>
      </c>
      <c r="B24" s="275"/>
      <c r="C24" s="275"/>
      <c r="D24" s="275"/>
      <c r="E24" s="275"/>
      <c r="F24" s="275"/>
      <c r="G24" s="275"/>
      <c r="H24" s="275"/>
      <c r="I24" s="275"/>
      <c r="J24" s="275"/>
      <c r="K24" s="275"/>
      <c r="L24" s="275"/>
      <c r="M24" s="275"/>
    </row>
    <row r="25" spans="1:13" x14ac:dyDescent="0.5">
      <c r="A25" s="136" t="str">
        <f>+'[1]Exhibit B-1 no Z rows'!A28</f>
        <v>Deferred Inflows of Resources (Note 29)</v>
      </c>
      <c r="B25" s="140">
        <f>+'[1]Exhibit B-1 no Z rows'!B28</f>
        <v>982440040.86000001</v>
      </c>
      <c r="C25" s="140">
        <v>0</v>
      </c>
      <c r="D25" s="140">
        <v>0</v>
      </c>
      <c r="E25" s="140">
        <v>0</v>
      </c>
      <c r="F25" s="140">
        <v>0</v>
      </c>
      <c r="G25" s="140">
        <v>0</v>
      </c>
      <c r="H25" s="140">
        <v>0</v>
      </c>
      <c r="I25" s="140">
        <v>0</v>
      </c>
      <c r="J25" s="140">
        <v>0</v>
      </c>
      <c r="K25" s="140">
        <v>0</v>
      </c>
      <c r="L25" s="140">
        <v>0</v>
      </c>
      <c r="M25" s="140">
        <f>+'[1]Exhibit B-1 no Z rows'!M28</f>
        <v>982440040.86000001</v>
      </c>
    </row>
    <row r="26" spans="1:13" x14ac:dyDescent="0.5">
      <c r="A26" s="136" t="str">
        <f>+'[1]Exhibit B-1 no Z rows'!A29</f>
        <v>Total Deferred Inflows</v>
      </c>
      <c r="B26" s="139">
        <f>+'[1]Exhibit B-1 no Z rows'!B29</f>
        <v>982440040.86000001</v>
      </c>
      <c r="C26" s="12">
        <v>0</v>
      </c>
      <c r="D26" s="12">
        <v>0</v>
      </c>
      <c r="E26" s="12">
        <v>0</v>
      </c>
      <c r="F26" s="12">
        <v>0</v>
      </c>
      <c r="G26" s="12">
        <v>0</v>
      </c>
      <c r="H26" s="12">
        <v>0</v>
      </c>
      <c r="I26" s="12">
        <v>0</v>
      </c>
      <c r="J26" s="12">
        <v>0</v>
      </c>
      <c r="K26" s="12">
        <v>0</v>
      </c>
      <c r="L26" s="12">
        <v>0</v>
      </c>
      <c r="M26" s="139">
        <f>+'[1]Exhibit B-1 no Z rows'!M29</f>
        <v>982440040.86000001</v>
      </c>
    </row>
    <row r="27" spans="1:13" x14ac:dyDescent="0.5">
      <c r="A27" s="275" t="str">
        <f>+'[1]Exhibit B-1 no Z rows'!A31</f>
        <v>FUND FINANCIAL STATEMENT – FUND BALANCES</v>
      </c>
      <c r="B27" s="275"/>
      <c r="C27" s="275"/>
      <c r="D27" s="275"/>
      <c r="E27" s="275"/>
      <c r="F27" s="275"/>
      <c r="G27" s="275"/>
      <c r="H27" s="275"/>
      <c r="I27" s="275"/>
      <c r="J27" s="275"/>
      <c r="K27" s="275"/>
      <c r="L27" s="275"/>
      <c r="M27" s="275"/>
    </row>
    <row r="28" spans="1:13" x14ac:dyDescent="0.5">
      <c r="A28" s="275" t="str">
        <f>+'[1]Exhibit B-1 no Z rows'!A32</f>
        <v>Fund Balances (Deficits):</v>
      </c>
      <c r="B28" s="275"/>
      <c r="C28" s="275"/>
      <c r="D28" s="275"/>
      <c r="E28" s="275"/>
      <c r="F28" s="275"/>
      <c r="G28" s="275"/>
      <c r="H28" s="275"/>
      <c r="I28" s="275"/>
      <c r="J28" s="275"/>
      <c r="K28" s="275"/>
      <c r="L28" s="275"/>
      <c r="M28" s="275"/>
    </row>
    <row r="29" spans="1:13" x14ac:dyDescent="0.5">
      <c r="A29" s="136" t="str">
        <f>+'[1]Exhibit B-1 no Z rows'!A33</f>
        <v>Restricted</v>
      </c>
      <c r="B29" s="5">
        <v>0</v>
      </c>
      <c r="C29" s="5">
        <v>0</v>
      </c>
      <c r="D29" s="141">
        <f>+'[1]Exhibit B-1 no Z rows'!D33</f>
        <v>425164.16999984701</v>
      </c>
      <c r="E29" s="5">
        <v>0</v>
      </c>
      <c r="F29" s="5">
        <v>0</v>
      </c>
      <c r="G29" s="141">
        <f>+'[1]Exhibit B-1 no Z rows'!G33</f>
        <v>2708369.65</v>
      </c>
      <c r="H29" s="5">
        <v>0</v>
      </c>
      <c r="I29" s="5">
        <v>0</v>
      </c>
      <c r="J29" s="5">
        <v>0</v>
      </c>
      <c r="K29" s="141">
        <f>+'[1]Exhibit B-1 no Z rows'!K33</f>
        <v>2094.38</v>
      </c>
      <c r="L29" s="141">
        <f>+'[1]Exhibit B-1 no Z rows'!L33</f>
        <v>12166803.43</v>
      </c>
      <c r="M29" s="141">
        <f>+'[1]Exhibit B-1 no Z rows'!M33</f>
        <v>15302431.6299999</v>
      </c>
    </row>
    <row r="30" spans="1:13" x14ac:dyDescent="0.5">
      <c r="A30" s="136" t="str">
        <f>+'[1]Exhibit B-1 no Z rows'!A34</f>
        <v>Committed</v>
      </c>
      <c r="B30" s="5">
        <v>0</v>
      </c>
      <c r="C30" s="5">
        <v>0</v>
      </c>
      <c r="D30" s="5">
        <v>0</v>
      </c>
      <c r="E30" s="5">
        <v>0</v>
      </c>
      <c r="F30" s="5">
        <v>0</v>
      </c>
      <c r="G30" s="5">
        <v>0</v>
      </c>
      <c r="H30" s="140">
        <f>+'[1]Exhibit B-1 no Z rows'!H34</f>
        <v>3750</v>
      </c>
      <c r="I30" s="140">
        <f>+'[1]Exhibit B-1 no Z rows'!I34</f>
        <v>6057770.7699999996</v>
      </c>
      <c r="J30" s="5">
        <v>0</v>
      </c>
      <c r="K30" s="5">
        <v>0</v>
      </c>
      <c r="L30" s="5">
        <v>0</v>
      </c>
      <c r="M30" s="140">
        <f>+'[1]Exhibit B-1 no Z rows'!M34</f>
        <v>6061520.7699999996</v>
      </c>
    </row>
    <row r="31" spans="1:13" x14ac:dyDescent="0.5">
      <c r="A31" s="136" t="str">
        <f>+'[1]Exhibit B-1 no Z rows'!A35</f>
        <v>Total Fund Balances</v>
      </c>
      <c r="B31" s="12">
        <v>0</v>
      </c>
      <c r="C31" s="12">
        <v>0</v>
      </c>
      <c r="D31" s="139">
        <f>+'[1]Exhibit B-1 no Z rows'!D35</f>
        <v>425164.16999984701</v>
      </c>
      <c r="E31" s="12">
        <v>0</v>
      </c>
      <c r="F31" s="12">
        <v>0</v>
      </c>
      <c r="G31" s="139">
        <f>+'[1]Exhibit B-1 no Z rows'!G35</f>
        <v>2708369.65</v>
      </c>
      <c r="H31" s="139">
        <f>+'[1]Exhibit B-1 no Z rows'!H35</f>
        <v>3750</v>
      </c>
      <c r="I31" s="139">
        <f>+'[1]Exhibit B-1 no Z rows'!I35</f>
        <v>6057770.7700000098</v>
      </c>
      <c r="J31" s="12">
        <v>0</v>
      </c>
      <c r="K31" s="139">
        <f>+'[1]Exhibit B-1 no Z rows'!K35</f>
        <v>2094.38</v>
      </c>
      <c r="L31" s="139">
        <f>+'[1]Exhibit B-1 no Z rows'!L35</f>
        <v>12166803.43</v>
      </c>
      <c r="M31" s="139">
        <f>+'[1]Exhibit B-1 no Z rows'!M35</f>
        <v>21363952.399999801</v>
      </c>
    </row>
    <row r="32" spans="1:13" ht="15.3" thickBot="1" x14ac:dyDescent="0.55000000000000004">
      <c r="A32" s="136" t="str">
        <f>+'[1]Exhibit B-1 no Z rows'!A37</f>
        <v>Total Liabilities, Deferred Inflows and Fund Balances</v>
      </c>
      <c r="B32" s="142">
        <f>+'[1]Exhibit B-1 no Z rows'!B37</f>
        <v>982440040.86000001</v>
      </c>
      <c r="C32" s="142">
        <f>+'[1]Exhibit B-1 no Z rows'!C37</f>
        <v>81168.23</v>
      </c>
      <c r="D32" s="142">
        <f>+'[1]Exhibit B-1 no Z rows'!D37</f>
        <v>425164.16999984701</v>
      </c>
      <c r="E32" s="13">
        <v>0</v>
      </c>
      <c r="F32" s="13">
        <v>0</v>
      </c>
      <c r="G32" s="142">
        <f>+'[1]Exhibit B-1 no Z rows'!G37</f>
        <v>2708426.29</v>
      </c>
      <c r="H32" s="142">
        <f>+'[1]Exhibit B-1 no Z rows'!H37</f>
        <v>3750</v>
      </c>
      <c r="I32" s="142">
        <f>+'[1]Exhibit B-1 no Z rows'!I37</f>
        <v>6057770.7700000098</v>
      </c>
      <c r="J32" s="13">
        <v>0</v>
      </c>
      <c r="K32" s="142">
        <f>+'[1]Exhibit B-1 no Z rows'!K37</f>
        <v>2094.38</v>
      </c>
      <c r="L32" s="142">
        <f>+'[1]Exhibit B-1 no Z rows'!L37</f>
        <v>12251128.359999999</v>
      </c>
      <c r="M32" s="142">
        <f>+'[1]Exhibit B-1 no Z rows'!M37</f>
        <v>1003969543.0599999</v>
      </c>
    </row>
    <row r="33" spans="1:13" s="200" customFormat="1" ht="15.3" thickTop="1" x14ac:dyDescent="0.5">
      <c r="A33" s="260" t="s">
        <v>510</v>
      </c>
      <c r="B33" s="260"/>
      <c r="C33" s="260"/>
      <c r="D33" s="260"/>
      <c r="E33" s="260"/>
      <c r="F33" s="260"/>
      <c r="G33" s="260"/>
      <c r="H33" s="260"/>
      <c r="I33" s="260"/>
      <c r="J33" s="260"/>
      <c r="K33" s="260"/>
      <c r="L33" s="260"/>
      <c r="M33" s="260"/>
    </row>
    <row r="34" spans="1:13" x14ac:dyDescent="0.5">
      <c r="A34" s="261" t="s">
        <v>511</v>
      </c>
      <c r="B34" s="261"/>
      <c r="C34" s="261"/>
      <c r="D34" s="261"/>
      <c r="E34" s="261"/>
      <c r="F34" s="261"/>
      <c r="G34" s="261"/>
      <c r="H34" s="261"/>
      <c r="I34" s="261"/>
      <c r="J34" s="261"/>
      <c r="K34" s="261"/>
      <c r="L34" s="261"/>
      <c r="M34" s="261"/>
    </row>
    <row r="35" spans="1:13" hidden="1" x14ac:dyDescent="0.5">
      <c r="A35" s="16"/>
      <c r="B35" s="16"/>
      <c r="C35" s="16"/>
      <c r="D35" s="16"/>
      <c r="E35" s="16"/>
      <c r="F35" s="16"/>
      <c r="G35" s="16"/>
      <c r="H35" s="16"/>
      <c r="I35" s="16"/>
      <c r="J35" s="16"/>
      <c r="L35" s="16"/>
      <c r="M35" s="16"/>
    </row>
    <row r="36" spans="1:13" hidden="1" x14ac:dyDescent="0.5">
      <c r="A36" s="16"/>
      <c r="B36" s="16"/>
      <c r="C36" s="16"/>
      <c r="D36" s="16"/>
      <c r="E36" s="16"/>
      <c r="F36" s="16"/>
      <c r="G36" s="16"/>
      <c r="H36" s="16"/>
      <c r="I36" s="16"/>
      <c r="J36" s="16"/>
      <c r="L36" s="16"/>
      <c r="M36" s="16"/>
    </row>
    <row r="37" spans="1:13" hidden="1" x14ac:dyDescent="0.5">
      <c r="A37" s="16"/>
      <c r="B37" s="16"/>
      <c r="C37" s="16"/>
      <c r="D37" s="16"/>
      <c r="E37" s="16"/>
      <c r="F37" s="16"/>
      <c r="G37" s="16"/>
      <c r="H37" s="16"/>
      <c r="I37" s="16"/>
      <c r="J37" s="16"/>
      <c r="L37" s="16"/>
      <c r="M37" s="16"/>
    </row>
    <row r="38" spans="1:13" hidden="1" x14ac:dyDescent="0.5">
      <c r="A38" s="16"/>
      <c r="B38" s="16"/>
      <c r="C38" s="16"/>
      <c r="D38" s="16"/>
      <c r="E38" s="16"/>
      <c r="F38" s="16"/>
      <c r="G38" s="16"/>
      <c r="H38" s="16"/>
      <c r="I38" s="16"/>
      <c r="J38" s="16"/>
      <c r="L38" s="16"/>
      <c r="M38" s="16"/>
    </row>
    <row r="39" spans="1:13" hidden="1" x14ac:dyDescent="0.5">
      <c r="A39" s="16"/>
      <c r="B39" s="16"/>
      <c r="C39" s="16"/>
      <c r="D39" s="16"/>
      <c r="E39" s="16"/>
      <c r="F39" s="16"/>
      <c r="G39" s="16"/>
      <c r="H39" s="16"/>
      <c r="I39" s="16"/>
      <c r="J39" s="16"/>
      <c r="L39" s="16"/>
      <c r="M39" s="16"/>
    </row>
    <row r="40" spans="1:13" hidden="1" x14ac:dyDescent="0.5">
      <c r="A40" s="16"/>
      <c r="B40" s="16"/>
      <c r="C40" s="16"/>
      <c r="D40" s="16"/>
      <c r="E40" s="16"/>
      <c r="F40" s="16"/>
      <c r="G40" s="16"/>
      <c r="H40" s="16"/>
      <c r="I40" s="16"/>
      <c r="J40" s="16"/>
      <c r="L40" s="16"/>
      <c r="M40" s="16"/>
    </row>
    <row r="41" spans="1:13" hidden="1" x14ac:dyDescent="0.5">
      <c r="A41" s="16"/>
      <c r="B41" s="16"/>
      <c r="C41" s="16"/>
      <c r="D41" s="16"/>
      <c r="E41" s="16"/>
      <c r="F41" s="16"/>
      <c r="G41" s="16"/>
      <c r="H41" s="16"/>
      <c r="I41" s="16"/>
      <c r="J41" s="16"/>
      <c r="L41" s="16"/>
      <c r="M41" s="16"/>
    </row>
  </sheetData>
  <mergeCells count="12">
    <mergeCell ref="A34:M34"/>
    <mergeCell ref="A27:M27"/>
    <mergeCell ref="A28:M28"/>
    <mergeCell ref="A24:M24"/>
    <mergeCell ref="A20:M20"/>
    <mergeCell ref="A1:XFD1"/>
    <mergeCell ref="A3:M3"/>
    <mergeCell ref="A4:M4"/>
    <mergeCell ref="A5:M5"/>
    <mergeCell ref="A33:M33"/>
    <mergeCell ref="A18:M18"/>
    <mergeCell ref="A19:M19"/>
  </mergeCells>
  <conditionalFormatting sqref="A1 B2:J2 A27:A34">
    <cfRule type="cellIs" dxfId="28" priority="1" operator="equal">
      <formula>0</formula>
    </cfRule>
  </conditionalFormatting>
  <conditionalFormatting sqref="L2:M2 A3:A5 A6:B6 L6:M6 A7 H7:I7 K7 M7:M8 A8:B8 A9 A10:B10 D10 K10 M10:M11 A11 C11 G11 A12:D12 G12:I12 K12:M12 A13:M13 A14:B15 M14:M15 A16:D17 G16:I17 K16:M17 A18:A24 C21:C23 G21:G23 L21:M23 A25:M25 A26:B26 M26 D29 G29 K29:M29 H30:I30 M30 D31 G31:I32 K31:M32 B32:D32">
    <cfRule type="cellIs" dxfId="27" priority="2" operator="equal">
      <formula>0</formula>
    </cfRule>
  </conditionalFormatting>
  <hyperlinks>
    <hyperlink ref="A33" location="'Table of Contents'!A1" display="Return to TOC" xr:uid="{1C7102A0-3F9C-4263-8782-9F1E93F9CF8B}"/>
  </hyperlink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C8C0B-BB26-4B5A-AB61-493BDA614E3E}">
  <sheetPr codeName="Sheet24">
    <tabColor rgb="FF92D050"/>
  </sheetPr>
  <dimension ref="A1:M40"/>
  <sheetViews>
    <sheetView showRuler="0" zoomScale="114" zoomScaleNormal="114" workbookViewId="0">
      <selection sqref="A1:XFD1"/>
    </sheetView>
  </sheetViews>
  <sheetFormatPr defaultColWidth="0" defaultRowHeight="15" zeroHeight="1" x14ac:dyDescent="0.5"/>
  <cols>
    <col min="1" max="1" width="57.5546875" style="2" bestFit="1" customWidth="1"/>
    <col min="2" max="3" width="26" style="2" bestFit="1" customWidth="1"/>
    <col min="4" max="4" width="22.44140625" style="2" bestFit="1" customWidth="1"/>
    <col min="5" max="6" width="26" style="2" bestFit="1" customWidth="1"/>
    <col min="7" max="7" width="17.5546875" style="2" bestFit="1" customWidth="1"/>
    <col min="8" max="8" width="15.44140625" style="2" bestFit="1" customWidth="1"/>
    <col min="9" max="9" width="17.5546875" style="2" bestFit="1" customWidth="1"/>
    <col min="10" max="10" width="26" style="2" bestFit="1" customWidth="1"/>
    <col min="11" max="11" width="20" style="2" bestFit="1" customWidth="1"/>
    <col min="12" max="12" width="19" style="2" bestFit="1" customWidth="1"/>
    <col min="13" max="13" width="23.5546875" style="2" bestFit="1" customWidth="1"/>
    <col min="14" max="16384" width="12.83203125" style="2" hidden="1"/>
  </cols>
  <sheetData>
    <row r="1" spans="1:13" s="303" customFormat="1" ht="26.4" customHeight="1" x14ac:dyDescent="0.4">
      <c r="A1" s="303" t="s">
        <v>542</v>
      </c>
    </row>
    <row r="2" spans="1:13" s="217" customFormat="1" ht="75" x14ac:dyDescent="0.5">
      <c r="A2" s="215" t="s">
        <v>512</v>
      </c>
      <c r="B2" s="216" t="s">
        <v>191</v>
      </c>
      <c r="C2" s="216" t="s">
        <v>96</v>
      </c>
      <c r="D2" s="216" t="s">
        <v>97</v>
      </c>
      <c r="E2" s="216" t="s">
        <v>98</v>
      </c>
      <c r="F2" s="216" t="s">
        <v>99</v>
      </c>
      <c r="G2" s="216" t="s">
        <v>100</v>
      </c>
      <c r="H2" s="216" t="s">
        <v>101</v>
      </c>
      <c r="I2" s="216" t="s">
        <v>102</v>
      </c>
      <c r="J2" s="216" t="s">
        <v>103</v>
      </c>
      <c r="K2" s="216" t="s">
        <v>104</v>
      </c>
      <c r="L2" s="216" t="s">
        <v>105</v>
      </c>
      <c r="M2" s="216" t="s">
        <v>192</v>
      </c>
    </row>
    <row r="3" spans="1:13" x14ac:dyDescent="0.5">
      <c r="A3" s="265" t="str">
        <f>+'[1]Exhibit B-2 no Z rows'!A2</f>
        <v>REVENUES</v>
      </c>
      <c r="B3" s="265"/>
      <c r="C3" s="265"/>
      <c r="D3" s="265"/>
      <c r="E3" s="265"/>
      <c r="F3" s="265"/>
      <c r="G3" s="265"/>
      <c r="H3" s="265"/>
      <c r="I3" s="265"/>
      <c r="J3" s="265"/>
      <c r="K3" s="265"/>
      <c r="L3" s="265"/>
      <c r="M3" s="265"/>
    </row>
    <row r="4" spans="1:13" x14ac:dyDescent="0.5">
      <c r="A4" s="35" t="str">
        <f>+'[1]Exhibit B-2 no Z rows'!A3</f>
        <v>Taxes (GR)</v>
      </c>
      <c r="B4" s="5">
        <v>0</v>
      </c>
      <c r="C4" s="5">
        <v>0</v>
      </c>
      <c r="D4" s="19">
        <f>+'[1]Exhibit B-2 no Z rows'!D3</f>
        <v>2480909930.7600002</v>
      </c>
      <c r="E4" s="19">
        <f>+'[1]Exhibit B-2 no Z rows'!E3</f>
        <v>2298421000</v>
      </c>
      <c r="F4" s="5">
        <v>0</v>
      </c>
      <c r="G4" s="5">
        <v>0</v>
      </c>
      <c r="H4" s="5">
        <v>0</v>
      </c>
      <c r="I4" s="5">
        <v>0</v>
      </c>
      <c r="J4" s="5">
        <v>0</v>
      </c>
      <c r="K4" s="5">
        <v>0</v>
      </c>
      <c r="L4" s="5">
        <v>0</v>
      </c>
      <c r="M4" s="19">
        <f>+'[1]Exhibit B-2 no Z rows'!M3</f>
        <v>4779330930.7600002</v>
      </c>
    </row>
    <row r="5" spans="1:13" x14ac:dyDescent="0.5">
      <c r="A5" s="35" t="str">
        <f>+'[1]Exhibit B-2 no Z rows'!A4</f>
        <v>Interest and Other Investment Income (GR)</v>
      </c>
      <c r="B5" s="5">
        <v>0</v>
      </c>
      <c r="C5" s="5">
        <v>0</v>
      </c>
      <c r="D5" s="21">
        <f>+'[1]Exhibit B-2 no Z rows'!D4</f>
        <v>4458859.24</v>
      </c>
      <c r="E5" s="5">
        <v>0</v>
      </c>
      <c r="F5" s="5">
        <v>0</v>
      </c>
      <c r="G5" s="5">
        <v>0</v>
      </c>
      <c r="H5" s="5">
        <v>0</v>
      </c>
      <c r="I5" s="21">
        <f>+'[1]Exhibit B-2 no Z rows'!I4</f>
        <v>153506.82</v>
      </c>
      <c r="J5" s="5">
        <v>0</v>
      </c>
      <c r="K5" s="21">
        <f>+'[1]Exhibit B-2 no Z rows'!K4</f>
        <v>87.86</v>
      </c>
      <c r="L5" s="21">
        <f>+'[1]Exhibit B-2 no Z rows'!L4</f>
        <v>567202.75</v>
      </c>
      <c r="M5" s="21">
        <f>+'[1]Exhibit B-2 no Z rows'!M4</f>
        <v>5179656.67</v>
      </c>
    </row>
    <row r="6" spans="1:13" x14ac:dyDescent="0.5">
      <c r="A6" s="35" t="str">
        <f>+'[1]Exhibit B-2 no Z rows'!A5</f>
        <v>Other (GR)</v>
      </c>
      <c r="B6" s="5">
        <v>0</v>
      </c>
      <c r="C6" s="5">
        <v>0</v>
      </c>
      <c r="D6" s="5">
        <v>0</v>
      </c>
      <c r="E6" s="5">
        <v>0</v>
      </c>
      <c r="F6" s="5">
        <v>0</v>
      </c>
      <c r="G6" s="5">
        <v>0</v>
      </c>
      <c r="H6" s="21">
        <f>+'[1]Exhibit B-2 no Z rows'!H5</f>
        <v>1596014</v>
      </c>
      <c r="I6" s="21">
        <f>+'[1]Exhibit B-2 no Z rows'!I5</f>
        <v>44622534.240000002</v>
      </c>
      <c r="J6" s="5">
        <v>0</v>
      </c>
      <c r="K6" s="5">
        <v>0</v>
      </c>
      <c r="L6" s="5">
        <v>0</v>
      </c>
      <c r="M6" s="21">
        <f>+'[1]Exhibit B-2 no Z rows'!M5</f>
        <v>46218548.240000002</v>
      </c>
    </row>
    <row r="7" spans="1:13" x14ac:dyDescent="0.5">
      <c r="A7" s="35" t="str">
        <f>+'[1]Exhibit B-2 no Z rows'!A6</f>
        <v>Total Revenues</v>
      </c>
      <c r="B7" s="1">
        <v>0</v>
      </c>
      <c r="C7" s="1">
        <v>0</v>
      </c>
      <c r="D7" s="23">
        <f>+'[1]Exhibit B-2 no Z rows'!D6</f>
        <v>2485368790</v>
      </c>
      <c r="E7" s="23">
        <f>+'[1]Exhibit B-2 no Z rows'!E6</f>
        <v>2298421000</v>
      </c>
      <c r="F7" s="1">
        <v>0</v>
      </c>
      <c r="G7" s="1">
        <v>0</v>
      </c>
      <c r="H7" s="23">
        <f>+'[1]Exhibit B-2 no Z rows'!H6</f>
        <v>1596014</v>
      </c>
      <c r="I7" s="23">
        <f>+'[1]Exhibit B-2 no Z rows'!I6</f>
        <v>44776041.060000002</v>
      </c>
      <c r="J7" s="1">
        <v>0</v>
      </c>
      <c r="K7" s="23">
        <f>+'[1]Exhibit B-2 no Z rows'!K6</f>
        <v>87.86</v>
      </c>
      <c r="L7" s="23">
        <f>+'[1]Exhibit B-2 no Z rows'!L6</f>
        <v>567202.75</v>
      </c>
      <c r="M7" s="23">
        <f>+'[1]Exhibit B-2 no Z rows'!M6</f>
        <v>4830729135.6700001</v>
      </c>
    </row>
    <row r="8" spans="1:13" x14ac:dyDescent="0.5">
      <c r="A8" s="265" t="str">
        <f>+'[1]Exhibit B-2 no Z rows'!A8</f>
        <v>EXPENDITURES</v>
      </c>
      <c r="B8" s="265"/>
      <c r="C8" s="265"/>
      <c r="D8" s="265"/>
      <c r="E8" s="265"/>
      <c r="F8" s="265"/>
      <c r="G8" s="265"/>
      <c r="H8" s="265"/>
      <c r="I8" s="265"/>
      <c r="J8" s="265"/>
      <c r="K8" s="265"/>
      <c r="L8" s="265"/>
      <c r="M8" s="265"/>
    </row>
    <row r="9" spans="1:13" x14ac:dyDescent="0.5">
      <c r="A9" s="15" t="str">
        <f>+'[1]Exhibit B-2 no Z rows'!A9</f>
        <v>Professional Fees and Services</v>
      </c>
      <c r="B9" s="5">
        <v>0</v>
      </c>
      <c r="C9" s="5">
        <v>0</v>
      </c>
      <c r="D9" s="5">
        <v>0</v>
      </c>
      <c r="E9" s="5">
        <v>0</v>
      </c>
      <c r="F9" s="5">
        <v>0</v>
      </c>
      <c r="G9" s="5">
        <v>0</v>
      </c>
      <c r="H9" s="21">
        <f>+'[1]Exhibit B-2 no Z rows'!H9</f>
        <v>1614414</v>
      </c>
      <c r="I9" s="5">
        <v>0</v>
      </c>
      <c r="J9" s="5">
        <v>0</v>
      </c>
      <c r="K9" s="5">
        <v>0</v>
      </c>
      <c r="L9" s="5">
        <v>0</v>
      </c>
      <c r="M9" s="21">
        <f>+'[1]Exhibit B-2 no Z rows'!M9</f>
        <v>1614414</v>
      </c>
    </row>
    <row r="10" spans="1:13" x14ac:dyDescent="0.5">
      <c r="A10" s="15" t="str">
        <f>+'[1]Exhibit B-2 no Z rows'!A10</f>
        <v>Claims and Judgments</v>
      </c>
      <c r="B10" s="5">
        <v>0</v>
      </c>
      <c r="C10" s="21">
        <f>+'[1]Exhibit B-2 no Z rows'!C10</f>
        <v>81168.23</v>
      </c>
      <c r="D10" s="5">
        <v>0</v>
      </c>
      <c r="E10" s="5">
        <v>0</v>
      </c>
      <c r="F10" s="5">
        <v>0</v>
      </c>
      <c r="G10" s="5">
        <v>0</v>
      </c>
      <c r="H10" s="5">
        <v>0</v>
      </c>
      <c r="I10" s="5">
        <v>0</v>
      </c>
      <c r="J10" s="5">
        <v>0</v>
      </c>
      <c r="K10" s="5">
        <v>0</v>
      </c>
      <c r="L10" s="5">
        <v>0</v>
      </c>
      <c r="M10" s="21">
        <f>+'[1]Exhibit B-2 no Z rows'!M10</f>
        <v>81168.23</v>
      </c>
    </row>
    <row r="11" spans="1:13" x14ac:dyDescent="0.5">
      <c r="A11" s="35" t="str">
        <f>+'[1]Exhibit B-2 no Z rows'!A11</f>
        <v>Intergovernmental Payments</v>
      </c>
      <c r="B11" s="5">
        <v>0</v>
      </c>
      <c r="C11" s="5">
        <v>0</v>
      </c>
      <c r="D11" s="5">
        <v>0</v>
      </c>
      <c r="E11" s="5">
        <v>0</v>
      </c>
      <c r="F11" s="5">
        <v>0</v>
      </c>
      <c r="G11" s="21">
        <f>+'[1]Exhibit B-2 no Z rows'!G11</f>
        <v>6320074.3600000003</v>
      </c>
      <c r="H11" s="5">
        <v>0</v>
      </c>
      <c r="I11" s="21">
        <f>+'[1]Exhibit B-2 no Z rows'!I11</f>
        <v>44550469.729999997</v>
      </c>
      <c r="J11" s="5">
        <v>0</v>
      </c>
      <c r="K11" s="5">
        <v>0</v>
      </c>
      <c r="L11" s="21">
        <f>+'[1]Exhibit B-2 no Z rows'!L11</f>
        <v>1501744.4</v>
      </c>
      <c r="M11" s="21">
        <f>+'[1]Exhibit B-2 no Z rows'!M11</f>
        <v>52372288.490000002</v>
      </c>
    </row>
    <row r="12" spans="1:13" x14ac:dyDescent="0.5">
      <c r="A12" s="35" t="str">
        <f>+'[1]Exhibit B-2 no Z rows'!A12</f>
        <v>Other Expenditures</v>
      </c>
      <c r="B12" s="5">
        <v>0</v>
      </c>
      <c r="C12" s="5">
        <v>0</v>
      </c>
      <c r="D12" s="5">
        <v>0</v>
      </c>
      <c r="E12" s="5">
        <v>0</v>
      </c>
      <c r="F12" s="5">
        <v>0</v>
      </c>
      <c r="G12" s="5">
        <v>0</v>
      </c>
      <c r="H12" s="5">
        <v>0</v>
      </c>
      <c r="I12" s="5">
        <v>0</v>
      </c>
      <c r="J12" s="5">
        <v>0</v>
      </c>
      <c r="K12" s="5">
        <v>0</v>
      </c>
      <c r="L12" s="36">
        <f>+'[1]Exhibit B-2 no Z rows'!L12</f>
        <v>5202.4399999999996</v>
      </c>
      <c r="M12" s="36">
        <f>+'[1]Exhibit B-2 no Z rows'!M12</f>
        <v>5202.4399999999996</v>
      </c>
    </row>
    <row r="13" spans="1:13" x14ac:dyDescent="0.5">
      <c r="A13" s="35" t="str">
        <f>+'[1]Exhibit B-2 no Z rows'!A13</f>
        <v>Total Expenditures</v>
      </c>
      <c r="B13" s="1">
        <v>0</v>
      </c>
      <c r="C13" s="37">
        <f>+'[1]Exhibit B-2 no Z rows'!C13</f>
        <v>81168.23</v>
      </c>
      <c r="D13" s="1">
        <v>0</v>
      </c>
      <c r="E13" s="1">
        <v>0</v>
      </c>
      <c r="F13" s="1">
        <v>0</v>
      </c>
      <c r="G13" s="37">
        <f>+'[1]Exhibit B-2 no Z rows'!G13</f>
        <v>6320074.3600000003</v>
      </c>
      <c r="H13" s="37">
        <f>+'[1]Exhibit B-2 no Z rows'!H13</f>
        <v>1614414</v>
      </c>
      <c r="I13" s="37">
        <f>+'[1]Exhibit B-2 no Z rows'!I13</f>
        <v>44550469.729999997</v>
      </c>
      <c r="J13" s="1">
        <v>0</v>
      </c>
      <c r="K13" s="1">
        <v>0</v>
      </c>
      <c r="L13" s="37">
        <f>+'[1]Exhibit B-2 no Z rows'!L13</f>
        <v>1506946.84</v>
      </c>
      <c r="M13" s="37">
        <f>+'[1]Exhibit B-2 no Z rows'!M13</f>
        <v>54073073.159999996</v>
      </c>
    </row>
    <row r="14" spans="1:13" x14ac:dyDescent="0.5">
      <c r="A14" s="40" t="str">
        <f>+'[1]Exhibit B-2 no Z rows'!A15</f>
        <v>Excess (Deficiency) of Revenues over Expenditures</v>
      </c>
      <c r="B14" s="8">
        <v>0</v>
      </c>
      <c r="C14" s="41">
        <f>+'[1]Exhibit B-2 no Z rows'!C15</f>
        <v>-81168.23</v>
      </c>
      <c r="D14" s="41">
        <f>+'[1]Exhibit B-2 no Z rows'!D15</f>
        <v>2485368790</v>
      </c>
      <c r="E14" s="41">
        <f>+'[1]Exhibit B-2 no Z rows'!E15</f>
        <v>2298421000</v>
      </c>
      <c r="F14" s="8">
        <v>0</v>
      </c>
      <c r="G14" s="41">
        <f>+'[1]Exhibit B-2 no Z rows'!G15</f>
        <v>-6320074.3600000003</v>
      </c>
      <c r="H14" s="41">
        <f>+'[1]Exhibit B-2 no Z rows'!H15</f>
        <v>-18400</v>
      </c>
      <c r="I14" s="41">
        <f>+'[1]Exhibit B-2 no Z rows'!I15</f>
        <v>225571.33000000601</v>
      </c>
      <c r="J14" s="8">
        <v>0</v>
      </c>
      <c r="K14" s="41">
        <f>+'[1]Exhibit B-2 no Z rows'!K15</f>
        <v>87.86</v>
      </c>
      <c r="L14" s="41">
        <f>+'[1]Exhibit B-2 no Z rows'!L15</f>
        <v>-939744.09</v>
      </c>
      <c r="M14" s="41">
        <f>+'[1]Exhibit B-2 no Z rows'!M15</f>
        <v>4776656062.5100002</v>
      </c>
    </row>
    <row r="15" spans="1:13" x14ac:dyDescent="0.5">
      <c r="A15" s="265" t="str">
        <f>+'[1]Exhibit B-2 no Z rows'!A17</f>
        <v>OTHER FINANCING SOURCES (USES)</v>
      </c>
      <c r="B15" s="265"/>
      <c r="C15" s="265"/>
      <c r="D15" s="265"/>
      <c r="E15" s="265"/>
      <c r="F15" s="265"/>
      <c r="G15" s="265"/>
      <c r="H15" s="265"/>
      <c r="I15" s="265"/>
      <c r="J15" s="265"/>
      <c r="K15" s="265"/>
      <c r="L15" s="265"/>
      <c r="M15" s="265"/>
    </row>
    <row r="16" spans="1:13" x14ac:dyDescent="0.5">
      <c r="A16" s="15" t="str">
        <f>+'[1]Exhibit B-2 no Z rows'!A18</f>
        <v>Transfer In</v>
      </c>
      <c r="B16" s="5">
        <v>0</v>
      </c>
      <c r="C16" s="21">
        <f>+'[1]Exhibit B-2 no Z rows'!C18</f>
        <v>81168.23</v>
      </c>
      <c r="D16" s="21">
        <f>+'[1]Exhibit B-2 no Z rows'!D18</f>
        <v>6147400000</v>
      </c>
      <c r="E16" s="5">
        <v>0</v>
      </c>
      <c r="F16" s="5">
        <v>0</v>
      </c>
      <c r="G16" s="21">
        <f>+'[1]Exhibit B-2 no Z rows'!G18</f>
        <v>5751714.71</v>
      </c>
      <c r="H16" s="5">
        <v>0</v>
      </c>
      <c r="I16" s="5">
        <v>0</v>
      </c>
      <c r="J16" s="5">
        <v>0</v>
      </c>
      <c r="K16" s="5">
        <v>0</v>
      </c>
      <c r="L16" s="5">
        <v>0</v>
      </c>
      <c r="M16" s="21">
        <f>+'[1]Exhibit B-2 no Z rows'!M18</f>
        <v>6153232882.9399996</v>
      </c>
    </row>
    <row r="17" spans="1:13" x14ac:dyDescent="0.5">
      <c r="A17" s="35" t="str">
        <f>+'[1]Exhibit B-2 no Z rows'!A19</f>
        <v>Transfer Out</v>
      </c>
      <c r="B17" s="5">
        <v>0</v>
      </c>
      <c r="C17" s="5">
        <v>0</v>
      </c>
      <c r="D17" s="36">
        <f>+'[1]Exhibit B-2 no Z rows'!D19</f>
        <v>-8638662504.0900002</v>
      </c>
      <c r="E17" s="36">
        <f>+'[1]Exhibit B-2 no Z rows'!E19</f>
        <v>-2298421000</v>
      </c>
      <c r="F17" s="5">
        <v>0</v>
      </c>
      <c r="G17" s="5">
        <v>0</v>
      </c>
      <c r="H17" s="5">
        <v>0</v>
      </c>
      <c r="I17" s="36">
        <f>+'[1]Exhibit B-2 no Z rows'!I19</f>
        <v>-153506.82</v>
      </c>
      <c r="J17" s="5">
        <v>0</v>
      </c>
      <c r="K17" s="5">
        <v>0</v>
      </c>
      <c r="L17" s="5">
        <v>0</v>
      </c>
      <c r="M17" s="36">
        <f>+'[1]Exhibit B-2 no Z rows'!M19</f>
        <v>-10937237010.91</v>
      </c>
    </row>
    <row r="18" spans="1:13" x14ac:dyDescent="0.5">
      <c r="A18" s="35" t="str">
        <f>+'[1]Exhibit B-2 no Z rows'!A20</f>
        <v>Total Other Financing Sources (Uses)</v>
      </c>
      <c r="B18" s="1">
        <v>0</v>
      </c>
      <c r="C18" s="37">
        <f>+'[1]Exhibit B-2 no Z rows'!C20</f>
        <v>81168.23</v>
      </c>
      <c r="D18" s="37">
        <f>+'[1]Exhibit B-2 no Z rows'!D20</f>
        <v>-2491262504.0900002</v>
      </c>
      <c r="E18" s="37">
        <f>+'[1]Exhibit B-2 no Z rows'!E20</f>
        <v>-2298421000</v>
      </c>
      <c r="F18" s="1">
        <v>0</v>
      </c>
      <c r="G18" s="37">
        <f>+'[1]Exhibit B-2 no Z rows'!G20</f>
        <v>5751714.71</v>
      </c>
      <c r="H18" s="1">
        <v>0</v>
      </c>
      <c r="I18" s="37">
        <f>+'[1]Exhibit B-2 no Z rows'!I20</f>
        <v>-153506.82</v>
      </c>
      <c r="J18" s="1">
        <v>0</v>
      </c>
      <c r="K18" s="1">
        <v>0</v>
      </c>
      <c r="L18" s="1">
        <v>0</v>
      </c>
      <c r="M18" s="37">
        <f>+'[1]Exhibit B-2 no Z rows'!M20</f>
        <v>-4784004127.9700003</v>
      </c>
    </row>
    <row r="19" spans="1:13" x14ac:dyDescent="0.5">
      <c r="A19" s="40" t="str">
        <f>+'[1]Exhibit B-2 no Z rows'!A22</f>
        <v>Net Change in Fund Balances</v>
      </c>
      <c r="B19" s="8">
        <v>0</v>
      </c>
      <c r="C19" s="8">
        <v>0</v>
      </c>
      <c r="D19" s="41">
        <f>+'[1]Exhibit B-2 no Z rows'!D22</f>
        <v>-5893714.0900001498</v>
      </c>
      <c r="E19" s="8">
        <v>0</v>
      </c>
      <c r="F19" s="8">
        <v>0</v>
      </c>
      <c r="G19" s="41">
        <f>+'[1]Exhibit B-2 no Z rows'!G22</f>
        <v>-568359.65</v>
      </c>
      <c r="H19" s="41">
        <f>+'[1]Exhibit B-2 no Z rows'!H22</f>
        <v>-18400</v>
      </c>
      <c r="I19" s="41">
        <f>+'[1]Exhibit B-2 no Z rows'!I22</f>
        <v>72064.510000005699</v>
      </c>
      <c r="J19" s="8">
        <v>0</v>
      </c>
      <c r="K19" s="41">
        <f>+'[1]Exhibit B-2 no Z rows'!K22</f>
        <v>87.86</v>
      </c>
      <c r="L19" s="41">
        <f>+'[1]Exhibit B-2 no Z rows'!L22</f>
        <v>-939744.09</v>
      </c>
      <c r="M19" s="41">
        <f>+'[1]Exhibit B-2 no Z rows'!M22</f>
        <v>-7348065.46000004</v>
      </c>
    </row>
    <row r="20" spans="1:13" x14ac:dyDescent="0.5">
      <c r="A20" s="265" t="str">
        <f>+'[1]Exhibit B-2 no Z rows'!A24</f>
        <v>FUND FINANCIAL STATEMENT – FUND BALANCES</v>
      </c>
      <c r="B20" s="265"/>
      <c r="C20" s="265"/>
      <c r="D20" s="265"/>
      <c r="E20" s="265"/>
      <c r="F20" s="265"/>
      <c r="G20" s="265"/>
      <c r="H20" s="265"/>
      <c r="I20" s="265"/>
      <c r="J20" s="265"/>
      <c r="K20" s="265"/>
      <c r="L20" s="265"/>
      <c r="M20" s="265"/>
    </row>
    <row r="21" spans="1:13" x14ac:dyDescent="0.5">
      <c r="A21" s="15" t="str">
        <f>+'[1]Exhibit B-2 no Z rows'!A25</f>
        <v>Fund Balances, September 1, 2024</v>
      </c>
      <c r="B21" s="5">
        <v>0</v>
      </c>
      <c r="C21" s="5">
        <v>0</v>
      </c>
      <c r="D21" s="21">
        <f>+'[1]Exhibit B-2 no Z rows'!D25</f>
        <v>6318878.2599999998</v>
      </c>
      <c r="E21" s="5">
        <v>0</v>
      </c>
      <c r="F21" s="5">
        <v>0</v>
      </c>
      <c r="G21" s="21">
        <f>+'[1]Exhibit B-2 no Z rows'!G25</f>
        <v>3276729.3</v>
      </c>
      <c r="H21" s="21">
        <f>+'[1]Exhibit B-2 no Z rows'!H25</f>
        <v>22150</v>
      </c>
      <c r="I21" s="21">
        <f>+'[1]Exhibit B-2 no Z rows'!I25</f>
        <v>5985706.26000001</v>
      </c>
      <c r="J21" s="5">
        <v>0</v>
      </c>
      <c r="K21" s="21">
        <f>+'[1]Exhibit B-2 no Z rows'!K25</f>
        <v>2006.52</v>
      </c>
      <c r="L21" s="21">
        <f>+'[1]Exhibit B-2 no Z rows'!L25</f>
        <v>13106547.52</v>
      </c>
      <c r="M21" s="21">
        <f>+'[1]Exhibit B-2 no Z rows'!M25</f>
        <v>28712017.859999999</v>
      </c>
    </row>
    <row r="22" spans="1:13" ht="15.3" thickBot="1" x14ac:dyDescent="0.55000000000000004">
      <c r="A22" s="15" t="str">
        <f>+'[1]Exhibit B-2 no Z rows'!A27</f>
        <v>Fund Balances, August 31, 2025</v>
      </c>
      <c r="B22" s="6">
        <v>0</v>
      </c>
      <c r="C22" s="6">
        <v>0</v>
      </c>
      <c r="D22" s="133">
        <f>+'[1]Exhibit B-2 no Z rows'!D27</f>
        <v>425164.16999984701</v>
      </c>
      <c r="E22" s="6">
        <v>0</v>
      </c>
      <c r="F22" s="6">
        <v>0</v>
      </c>
      <c r="G22" s="133">
        <f>+'[1]Exhibit B-2 no Z rows'!G27</f>
        <v>2708369.65</v>
      </c>
      <c r="H22" s="133">
        <f>+'[1]Exhibit B-2 no Z rows'!H27</f>
        <v>3750</v>
      </c>
      <c r="I22" s="133">
        <f>+'[1]Exhibit B-2 no Z rows'!I27</f>
        <v>6057770.7700000098</v>
      </c>
      <c r="J22" s="6">
        <v>0</v>
      </c>
      <c r="K22" s="133">
        <f>+'[1]Exhibit B-2 no Z rows'!K27</f>
        <v>2094.38</v>
      </c>
      <c r="L22" s="133">
        <f>+'[1]Exhibit B-2 no Z rows'!L27</f>
        <v>12166803.43</v>
      </c>
      <c r="M22" s="133">
        <f>+'[1]Exhibit B-2 no Z rows'!M27</f>
        <v>21363952.399999999</v>
      </c>
    </row>
    <row r="23" spans="1:13" s="198" customFormat="1" ht="15.3" thickTop="1" x14ac:dyDescent="0.5">
      <c r="A23" s="260" t="s">
        <v>510</v>
      </c>
      <c r="B23" s="260"/>
      <c r="C23" s="260"/>
      <c r="D23" s="260"/>
      <c r="E23" s="260"/>
      <c r="F23" s="260"/>
      <c r="G23" s="260"/>
      <c r="H23" s="260"/>
      <c r="I23" s="260"/>
      <c r="J23" s="260"/>
      <c r="K23" s="260"/>
      <c r="L23" s="260"/>
      <c r="M23" s="260"/>
    </row>
    <row r="24" spans="1:13" x14ac:dyDescent="0.5">
      <c r="A24" s="261" t="s">
        <v>511</v>
      </c>
      <c r="B24" s="261"/>
      <c r="C24" s="261"/>
      <c r="D24" s="261"/>
      <c r="E24" s="261"/>
      <c r="F24" s="261"/>
      <c r="G24" s="261"/>
      <c r="H24" s="261"/>
      <c r="I24" s="261"/>
      <c r="J24" s="261"/>
      <c r="K24" s="261"/>
      <c r="L24" s="261"/>
      <c r="M24" s="261"/>
    </row>
    <row r="25" spans="1:13" hidden="1" x14ac:dyDescent="0.5">
      <c r="A25" s="15"/>
      <c r="B25" s="15"/>
      <c r="C25" s="15"/>
      <c r="D25" s="15"/>
      <c r="E25" s="15"/>
      <c r="F25" s="15"/>
      <c r="G25" s="15"/>
      <c r="H25" s="15"/>
      <c r="I25" s="15"/>
      <c r="J25" s="15"/>
      <c r="L25" s="15"/>
      <c r="M25" s="15"/>
    </row>
    <row r="26" spans="1:13" hidden="1" x14ac:dyDescent="0.5">
      <c r="A26" s="15"/>
      <c r="B26" s="15"/>
      <c r="C26" s="15"/>
      <c r="D26" s="15"/>
      <c r="E26" s="15"/>
      <c r="F26" s="15"/>
      <c r="G26" s="15"/>
      <c r="H26" s="15"/>
      <c r="I26" s="15"/>
      <c r="J26" s="15"/>
      <c r="L26" s="15"/>
      <c r="M26" s="15"/>
    </row>
    <row r="27" spans="1:13" hidden="1" x14ac:dyDescent="0.5">
      <c r="A27" s="15"/>
      <c r="B27" s="15"/>
      <c r="C27" s="15"/>
      <c r="D27" s="15"/>
      <c r="E27" s="15"/>
      <c r="F27" s="15"/>
      <c r="G27" s="15"/>
      <c r="H27" s="15"/>
      <c r="I27" s="15"/>
      <c r="J27" s="15"/>
      <c r="L27" s="15"/>
      <c r="M27" s="15"/>
    </row>
    <row r="28" spans="1:13" hidden="1" x14ac:dyDescent="0.5">
      <c r="A28" s="15"/>
      <c r="B28" s="15"/>
      <c r="C28" s="15"/>
      <c r="D28" s="15"/>
      <c r="E28" s="15"/>
      <c r="F28" s="15"/>
      <c r="G28" s="15"/>
      <c r="H28" s="15"/>
      <c r="I28" s="15"/>
      <c r="J28" s="15"/>
      <c r="L28" s="15"/>
      <c r="M28" s="15"/>
    </row>
    <row r="29" spans="1:13" hidden="1" x14ac:dyDescent="0.5">
      <c r="A29" s="15"/>
      <c r="B29" s="15"/>
      <c r="C29" s="15"/>
      <c r="D29" s="15"/>
      <c r="E29" s="15"/>
      <c r="F29" s="15"/>
      <c r="G29" s="15"/>
      <c r="H29" s="15"/>
      <c r="I29" s="15"/>
      <c r="J29" s="15"/>
      <c r="L29" s="15"/>
      <c r="M29" s="15"/>
    </row>
    <row r="30" spans="1:13" hidden="1" x14ac:dyDescent="0.5">
      <c r="A30" s="15"/>
      <c r="B30" s="15"/>
      <c r="C30" s="15"/>
      <c r="D30" s="15"/>
      <c r="E30" s="15"/>
      <c r="F30" s="15"/>
      <c r="G30" s="15"/>
      <c r="H30" s="15"/>
      <c r="I30" s="15"/>
      <c r="J30" s="15"/>
      <c r="L30" s="15"/>
      <c r="M30" s="15"/>
    </row>
    <row r="31" spans="1:13" hidden="1" x14ac:dyDescent="0.5">
      <c r="A31" s="15"/>
      <c r="B31" s="15"/>
      <c r="C31" s="15"/>
      <c r="D31" s="15"/>
      <c r="E31" s="15"/>
      <c r="F31" s="15"/>
      <c r="G31" s="15"/>
      <c r="H31" s="15"/>
      <c r="I31" s="15"/>
      <c r="J31" s="15"/>
      <c r="L31" s="15"/>
      <c r="M31" s="15"/>
    </row>
    <row r="32" spans="1:13" hidden="1" x14ac:dyDescent="0.5">
      <c r="A32" s="15"/>
      <c r="B32" s="15"/>
      <c r="C32" s="15"/>
      <c r="D32" s="15"/>
      <c r="E32" s="15"/>
      <c r="F32" s="15"/>
      <c r="G32" s="15"/>
      <c r="H32" s="15"/>
      <c r="I32" s="15"/>
      <c r="J32" s="15"/>
      <c r="L32" s="15"/>
      <c r="M32" s="15"/>
    </row>
    <row r="33" spans="1:13" hidden="1" x14ac:dyDescent="0.5">
      <c r="A33" s="15"/>
      <c r="B33" s="15"/>
      <c r="C33" s="15"/>
      <c r="D33" s="15"/>
      <c r="E33" s="15"/>
      <c r="F33" s="15"/>
      <c r="G33" s="15"/>
      <c r="H33" s="15"/>
      <c r="I33" s="15"/>
      <c r="J33" s="15"/>
      <c r="L33" s="15"/>
      <c r="M33" s="15"/>
    </row>
    <row r="34" spans="1:13" hidden="1" x14ac:dyDescent="0.5">
      <c r="A34" s="15"/>
      <c r="B34" s="15"/>
      <c r="C34" s="15"/>
      <c r="D34" s="15"/>
      <c r="E34" s="15"/>
      <c r="F34" s="15"/>
      <c r="G34" s="15"/>
      <c r="H34" s="15"/>
      <c r="I34" s="15"/>
      <c r="J34" s="15"/>
      <c r="L34" s="15"/>
      <c r="M34" s="15"/>
    </row>
    <row r="35" spans="1:13" hidden="1" x14ac:dyDescent="0.5">
      <c r="A35" s="15"/>
      <c r="B35" s="15"/>
      <c r="C35" s="15"/>
      <c r="D35" s="15"/>
      <c r="E35" s="15"/>
      <c r="F35" s="15"/>
      <c r="G35" s="15"/>
      <c r="H35" s="15"/>
      <c r="I35" s="15"/>
      <c r="J35" s="15"/>
      <c r="L35" s="15"/>
      <c r="M35" s="15"/>
    </row>
    <row r="36" spans="1:13" hidden="1" x14ac:dyDescent="0.5">
      <c r="A36" s="15"/>
      <c r="B36" s="15"/>
      <c r="C36" s="15"/>
      <c r="D36" s="15"/>
      <c r="E36" s="15"/>
      <c r="F36" s="15"/>
      <c r="G36" s="15"/>
      <c r="H36" s="15"/>
      <c r="I36" s="15"/>
      <c r="J36" s="15"/>
      <c r="L36" s="15"/>
      <c r="M36" s="15"/>
    </row>
    <row r="37" spans="1:13" hidden="1" x14ac:dyDescent="0.5">
      <c r="A37" s="15"/>
      <c r="B37" s="15"/>
      <c r="C37" s="15"/>
      <c r="D37" s="15"/>
      <c r="E37" s="15"/>
      <c r="F37" s="15"/>
      <c r="G37" s="15"/>
      <c r="H37" s="15"/>
      <c r="I37" s="15"/>
      <c r="J37" s="15"/>
      <c r="L37" s="15"/>
      <c r="M37" s="15"/>
    </row>
    <row r="38" spans="1:13" hidden="1" x14ac:dyDescent="0.5">
      <c r="A38" s="15"/>
      <c r="B38" s="15"/>
      <c r="C38" s="15"/>
      <c r="D38" s="15"/>
      <c r="E38" s="15"/>
      <c r="F38" s="15"/>
      <c r="G38" s="15"/>
      <c r="H38" s="15"/>
      <c r="I38" s="15"/>
      <c r="J38" s="15"/>
      <c r="L38" s="15"/>
      <c r="M38" s="15"/>
    </row>
    <row r="39" spans="1:13" hidden="1" x14ac:dyDescent="0.5">
      <c r="A39" s="15"/>
      <c r="B39" s="15"/>
      <c r="C39" s="15"/>
      <c r="D39" s="15"/>
      <c r="E39" s="15"/>
      <c r="F39" s="15"/>
      <c r="G39" s="15"/>
      <c r="H39" s="15"/>
      <c r="I39" s="15"/>
      <c r="J39" s="15"/>
      <c r="L39" s="15"/>
      <c r="M39" s="15"/>
    </row>
    <row r="40" spans="1:13" hidden="1" x14ac:dyDescent="0.5">
      <c r="A40" s="15"/>
      <c r="B40" s="15"/>
      <c r="C40" s="15"/>
      <c r="D40" s="15"/>
      <c r="E40" s="15"/>
      <c r="F40" s="15"/>
      <c r="G40" s="15"/>
      <c r="H40" s="15"/>
      <c r="I40" s="15"/>
      <c r="J40" s="15"/>
      <c r="L40" s="15"/>
      <c r="M40" s="15"/>
    </row>
  </sheetData>
  <mergeCells count="7">
    <mergeCell ref="A1:XFD1"/>
    <mergeCell ref="A23:M23"/>
    <mergeCell ref="A24:M24"/>
    <mergeCell ref="A3:M3"/>
    <mergeCell ref="A8:M8"/>
    <mergeCell ref="A15:M15"/>
    <mergeCell ref="A20:M20"/>
  </mergeCells>
  <conditionalFormatting sqref="A1 B2:J2 A3:A24">
    <cfRule type="cellIs" dxfId="26" priority="1" operator="equal">
      <formula>0</formula>
    </cfRule>
  </conditionalFormatting>
  <conditionalFormatting sqref="L2:M2 D4:E4 M4 D5 I5 K5:M5 M6 H6:I7 D7:E7 K7:M7 H9 M9:M10 C10 G11 I11 L11:M13 C13 G13:I14 C14:E14 K14:M14 C16:D16 G16 M16:M18 D17:E17 I17:I18 C18:E18 G18 D19 G19:I19 K19:M19 D21:D22 G21:I22 K21:M22">
    <cfRule type="cellIs" dxfId="25" priority="2" operator="equal">
      <formula>0</formula>
    </cfRule>
  </conditionalFormatting>
  <hyperlinks>
    <hyperlink ref="A23" location="'Table of Contents'!A1" display="Return to TOC" xr:uid="{DF1DD9F5-975D-4B38-8D65-4B70731DFBD2}"/>
  </hyperlink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F26A3-5CA2-4B6B-9477-8EFF9D5DAF60}">
  <sheetPr codeName="Sheet25">
    <tabColor rgb="FF92D050"/>
  </sheetPr>
  <dimension ref="A1:E41"/>
  <sheetViews>
    <sheetView showRuler="0" zoomScale="98" zoomScaleNormal="98" workbookViewId="0">
      <selection sqref="A1:XFD1"/>
    </sheetView>
  </sheetViews>
  <sheetFormatPr defaultColWidth="0" defaultRowHeight="15" zeroHeight="1" x14ac:dyDescent="0.5"/>
  <cols>
    <col min="1" max="1" width="51.27734375" style="2" customWidth="1"/>
    <col min="2" max="2" width="26.44140625" style="2" customWidth="1"/>
    <col min="3" max="4" width="28.27734375" style="2" customWidth="1"/>
    <col min="5" max="5" width="23.5546875" style="2" customWidth="1"/>
    <col min="6" max="16384" width="12.83203125" style="2" hidden="1"/>
  </cols>
  <sheetData>
    <row r="1" spans="1:5" s="264" customFormat="1" ht="22.8" customHeight="1" x14ac:dyDescent="0.4">
      <c r="A1" s="264" t="s">
        <v>543</v>
      </c>
    </row>
    <row r="2" spans="1:5" s="217" customFormat="1" ht="70.900000000000006" customHeight="1" x14ac:dyDescent="0.5">
      <c r="A2" s="215" t="s">
        <v>512</v>
      </c>
      <c r="B2" s="216" t="s">
        <v>111</v>
      </c>
      <c r="C2" s="216" t="s">
        <v>112</v>
      </c>
      <c r="D2" s="216" t="s">
        <v>113</v>
      </c>
      <c r="E2" s="216" t="s">
        <v>114</v>
      </c>
    </row>
    <row r="3" spans="1:5" ht="15" customHeight="1" x14ac:dyDescent="0.5">
      <c r="A3" s="265" t="str">
        <f>+'[1]Exhibit C-1 no Z rows'!A2</f>
        <v>ASSETS</v>
      </c>
      <c r="B3" s="265"/>
      <c r="C3" s="265"/>
      <c r="D3" s="265"/>
      <c r="E3" s="265"/>
    </row>
    <row r="4" spans="1:5" ht="15" customHeight="1" x14ac:dyDescent="0.5">
      <c r="A4" s="298" t="str">
        <f>+'[1]Exhibit C-1 no Z rows'!A3</f>
        <v>Current Assets:</v>
      </c>
      <c r="B4" s="298"/>
      <c r="C4" s="298"/>
      <c r="D4" s="298"/>
      <c r="E4" s="298"/>
    </row>
    <row r="5" spans="1:5" ht="15" customHeight="1" x14ac:dyDescent="0.5">
      <c r="A5" s="298" t="str">
        <f>+'[1]Exhibit C-1 no Z rows'!A4</f>
        <v>Cash and Cash Equivalents:</v>
      </c>
      <c r="B5" s="298"/>
      <c r="C5" s="298"/>
      <c r="D5" s="298"/>
      <c r="E5" s="298"/>
    </row>
    <row r="6" spans="1:5" ht="15" customHeight="1" x14ac:dyDescent="0.5">
      <c r="A6" s="24" t="str">
        <f>+'[1]Exhibit C-1 no Z rows'!A5</f>
        <v>Cash in State Treasury</v>
      </c>
      <c r="B6" s="5">
        <v>0</v>
      </c>
      <c r="C6" s="19">
        <f>+'[1]Exhibit C-1 no Z rows'!C5</f>
        <v>319277.76</v>
      </c>
      <c r="D6" s="19">
        <f>+'[1]Exhibit C-1 no Z rows'!D5</f>
        <v>168454484.59999999</v>
      </c>
      <c r="E6" s="19">
        <f>+'[1]Exhibit C-1 no Z rows'!E5</f>
        <v>168773762.36000001</v>
      </c>
    </row>
    <row r="7" spans="1:5" ht="15" customHeight="1" x14ac:dyDescent="0.5">
      <c r="A7" s="24" t="str">
        <f>+'[1]Exhibit C-1 no Z rows'!A6</f>
        <v>Short Term Investments (Note 3)</v>
      </c>
      <c r="B7" s="21">
        <f>+'[1]Exhibit C-1 no Z rows'!B6</f>
        <v>13060388.539999999</v>
      </c>
      <c r="C7" s="21">
        <f>+'[1]Exhibit C-1 no Z rows'!C6</f>
        <v>11069850.26</v>
      </c>
      <c r="D7" s="5">
        <v>0</v>
      </c>
      <c r="E7" s="21">
        <f>+'[1]Exhibit C-1 no Z rows'!E6</f>
        <v>24130238.800000001</v>
      </c>
    </row>
    <row r="8" spans="1:5" ht="15" customHeight="1" x14ac:dyDescent="0.5">
      <c r="A8" s="38" t="str">
        <f>+'[1]Exhibit C-1 no Z rows'!A7</f>
        <v>Interest and Dividends</v>
      </c>
      <c r="B8" s="21">
        <f>+'[1]Exhibit C-1 no Z rows'!B7</f>
        <v>147366.94</v>
      </c>
      <c r="C8" s="21">
        <f>+'[1]Exhibit C-1 no Z rows'!C7</f>
        <v>118569.49</v>
      </c>
      <c r="D8" s="21">
        <f>+'[1]Exhibit C-1 no Z rows'!D7</f>
        <v>1076.1199999999999</v>
      </c>
      <c r="E8" s="21">
        <f>+'[1]Exhibit C-1 no Z rows'!E7</f>
        <v>267012.55</v>
      </c>
    </row>
    <row r="9" spans="1:5" ht="15" customHeight="1" x14ac:dyDescent="0.5">
      <c r="A9" s="38" t="str">
        <f>+'[1]Exhibit C-1 no Z rows'!A8</f>
        <v>Due From Other Agencies</v>
      </c>
      <c r="B9" s="5">
        <v>0</v>
      </c>
      <c r="C9" s="5">
        <v>0</v>
      </c>
      <c r="D9" s="36">
        <f>+'[1]Exhibit C-1 no Z rows'!D8</f>
        <v>224337.3</v>
      </c>
      <c r="E9" s="36">
        <f>+'[1]Exhibit C-1 no Z rows'!E8</f>
        <v>224337.3</v>
      </c>
    </row>
    <row r="10" spans="1:5" ht="15" customHeight="1" x14ac:dyDescent="0.5">
      <c r="A10" s="38" t="str">
        <f>+'[1]Exhibit C-1 no Z rows'!A9</f>
        <v>Total Current Assets</v>
      </c>
      <c r="B10" s="37">
        <f>+'[1]Exhibit C-1 no Z rows'!B9</f>
        <v>13207755.48</v>
      </c>
      <c r="C10" s="37">
        <f>+'[1]Exhibit C-1 no Z rows'!C9</f>
        <v>11507697.51</v>
      </c>
      <c r="D10" s="37">
        <f>+'[1]Exhibit C-1 no Z rows'!D9</f>
        <v>168679898.02000001</v>
      </c>
      <c r="E10" s="37">
        <f>+'[1]Exhibit C-1 no Z rows'!E9</f>
        <v>193395351.00999999</v>
      </c>
    </row>
    <row r="11" spans="1:5" ht="15" customHeight="1" x14ac:dyDescent="0.5">
      <c r="A11" s="35" t="str">
        <f>+'[1]Exhibit C-1 no Z rows'!A10</f>
        <v>Non-Current Assets:</v>
      </c>
      <c r="B11" s="117"/>
      <c r="C11" s="117"/>
      <c r="D11" s="117"/>
      <c r="E11" s="117"/>
    </row>
    <row r="12" spans="1:5" ht="15" customHeight="1" x14ac:dyDescent="0.5">
      <c r="A12" s="35" t="str">
        <f>+'[1]Exhibit C-1 no Z rows'!A11</f>
        <v>Investments (Note 3)</v>
      </c>
      <c r="B12" s="36">
        <f>+'[1]Exhibit C-1 no Z rows'!B11</f>
        <v>460415055.33999997</v>
      </c>
      <c r="C12" s="36">
        <f>+'[1]Exhibit C-1 no Z rows'!C11</f>
        <v>342099137.02999997</v>
      </c>
      <c r="D12" s="5">
        <v>0</v>
      </c>
      <c r="E12" s="36">
        <f>+'[1]Exhibit C-1 no Z rows'!E11</f>
        <v>802514192.37</v>
      </c>
    </row>
    <row r="13" spans="1:5" ht="15" customHeight="1" x14ac:dyDescent="0.5">
      <c r="A13" s="35" t="str">
        <f>+'[1]Exhibit C-1 no Z rows'!A12</f>
        <v>Total Non-Current Assets</v>
      </c>
      <c r="B13" s="37">
        <f>+'[1]Exhibit C-1 no Z rows'!B12</f>
        <v>460415055.33999997</v>
      </c>
      <c r="C13" s="37">
        <f>+'[1]Exhibit C-1 no Z rows'!C12</f>
        <v>342099137.02999997</v>
      </c>
      <c r="D13" s="1">
        <v>0</v>
      </c>
      <c r="E13" s="37">
        <f>+'[1]Exhibit C-1 no Z rows'!E12</f>
        <v>802514192.37</v>
      </c>
    </row>
    <row r="14" spans="1:5" ht="15" customHeight="1" thickBot="1" x14ac:dyDescent="0.55000000000000004">
      <c r="A14" s="38" t="str">
        <f>+'[1]Exhibit C-1 no Z rows'!A13</f>
        <v>Total Assets</v>
      </c>
      <c r="B14" s="128">
        <f>+'[1]Exhibit C-1 no Z rows'!B13</f>
        <v>473622810.81999999</v>
      </c>
      <c r="C14" s="128">
        <f>+'[1]Exhibit C-1 no Z rows'!C13</f>
        <v>353606834.54000002</v>
      </c>
      <c r="D14" s="128">
        <f>+'[1]Exhibit C-1 no Z rows'!D13</f>
        <v>168679898.02000001</v>
      </c>
      <c r="E14" s="128">
        <f>+'[1]Exhibit C-1 no Z rows'!E13</f>
        <v>995909543.38</v>
      </c>
    </row>
    <row r="15" spans="1:5" ht="15" customHeight="1" thickTop="1" thickBot="1" x14ac:dyDescent="0.55000000000000004">
      <c r="A15" s="15" t="str">
        <f>+'[1]Exhibit C-1 no Z rows'!A16</f>
        <v>Total Assets and Deferred Outflows of Resources</v>
      </c>
      <c r="B15" s="118">
        <f>+'[1]Exhibit C-1 no Z rows'!B16</f>
        <v>473622810.81999999</v>
      </c>
      <c r="C15" s="118">
        <f>+'[1]Exhibit C-1 no Z rows'!C16</f>
        <v>353606834.54000002</v>
      </c>
      <c r="D15" s="118">
        <f>+'[1]Exhibit C-1 no Z rows'!D16</f>
        <v>168679898.02000001</v>
      </c>
      <c r="E15" s="118">
        <f>+'[1]Exhibit C-1 no Z rows'!E16</f>
        <v>995909543.38</v>
      </c>
    </row>
    <row r="16" spans="1:5" ht="15" customHeight="1" thickTop="1" x14ac:dyDescent="0.5">
      <c r="A16" s="265" t="str">
        <f>+'[1]Exhibit C-1 no Z rows'!A18</f>
        <v>LIABILITIES AND FUND BALANCES</v>
      </c>
      <c r="B16" s="265"/>
      <c r="C16" s="265"/>
      <c r="D16" s="265"/>
      <c r="E16" s="265"/>
    </row>
    <row r="17" spans="1:5" ht="15" customHeight="1" x14ac:dyDescent="0.5">
      <c r="A17" s="265" t="str">
        <f>+'[1]Exhibit C-1 no Z rows'!A19</f>
        <v>Liabilities:</v>
      </c>
      <c r="B17" s="265"/>
      <c r="C17" s="265"/>
      <c r="D17" s="265"/>
      <c r="E17" s="265"/>
    </row>
    <row r="18" spans="1:5" ht="15" customHeight="1" x14ac:dyDescent="0.5">
      <c r="A18" s="265" t="str">
        <f>+'[1]Exhibit C-1 no Z rows'!A20</f>
        <v>Current Liabilities:</v>
      </c>
      <c r="B18" s="265"/>
      <c r="C18" s="265"/>
      <c r="D18" s="265"/>
      <c r="E18" s="265"/>
    </row>
    <row r="19" spans="1:5" ht="15" customHeight="1" x14ac:dyDescent="0.5">
      <c r="A19" s="298" t="str">
        <f>+'[1]Exhibit C-1 no Z rows'!A21</f>
        <v>Payables From:</v>
      </c>
      <c r="B19" s="298"/>
      <c r="C19" s="298"/>
      <c r="D19" s="298"/>
      <c r="E19" s="298"/>
    </row>
    <row r="20" spans="1:5" ht="15" customHeight="1" x14ac:dyDescent="0.5">
      <c r="A20" s="38" t="str">
        <f>+'[1]Exhibit C-1 no Z rows'!A22</f>
        <v>Accounts</v>
      </c>
      <c r="B20" s="28">
        <f>+'[1]Exhibit C-1 no Z rows'!B22</f>
        <v>227191.88</v>
      </c>
      <c r="C20" s="28">
        <f>+'[1]Exhibit C-1 no Z rows'!C22</f>
        <v>154098.28</v>
      </c>
      <c r="D20" s="5">
        <v>0</v>
      </c>
      <c r="E20" s="28">
        <f>+'[1]Exhibit C-1 no Z rows'!E22</f>
        <v>381290.16</v>
      </c>
    </row>
    <row r="21" spans="1:5" ht="15" customHeight="1" x14ac:dyDescent="0.5">
      <c r="A21" s="24" t="str">
        <f>+'[1]Exhibit C-1 no Z rows'!A23</f>
        <v>Interest</v>
      </c>
      <c r="B21" s="21">
        <f>+'[1]Exhibit C-1 no Z rows'!B23</f>
        <v>120390.19</v>
      </c>
      <c r="C21" s="21">
        <f>+'[1]Exhibit C-1 no Z rows'!C23</f>
        <v>81657.490000000005</v>
      </c>
      <c r="D21" s="5">
        <v>0</v>
      </c>
      <c r="E21" s="21">
        <f>+'[1]Exhibit C-1 no Z rows'!E23</f>
        <v>202047.68</v>
      </c>
    </row>
    <row r="22" spans="1:5" ht="15" customHeight="1" x14ac:dyDescent="0.5">
      <c r="A22" s="29" t="str">
        <f>+'[1]Exhibit C-1 no Z rows'!A24</f>
        <v>Investment Trade Payable</v>
      </c>
      <c r="B22" s="21">
        <f>+'[1]Exhibit C-1 no Z rows'!B24</f>
        <v>3720.31</v>
      </c>
      <c r="C22" s="21">
        <f>+'[1]Exhibit C-1 no Z rows'!C24</f>
        <v>2523.39</v>
      </c>
      <c r="D22" s="5">
        <v>0</v>
      </c>
      <c r="E22" s="21">
        <f>+'[1]Exhibit C-1 no Z rows'!E24</f>
        <v>6243.7</v>
      </c>
    </row>
    <row r="23" spans="1:5" ht="15" customHeight="1" x14ac:dyDescent="0.5">
      <c r="A23" s="29" t="str">
        <f>+'[1]Exhibit C-1 no Z rows'!A25</f>
        <v>Due To Other Agencies</v>
      </c>
      <c r="B23" s="5">
        <v>0</v>
      </c>
      <c r="C23" s="21">
        <f>+'[1]Exhibit C-1 no Z rows'!C25</f>
        <v>1465.93</v>
      </c>
      <c r="D23" s="21">
        <f>+'[1]Exhibit C-1 no Z rows'!D25</f>
        <v>2752539.7</v>
      </c>
      <c r="E23" s="21">
        <f>+'[1]Exhibit C-1 no Z rows'!E25</f>
        <v>2754005.63</v>
      </c>
    </row>
    <row r="24" spans="1:5" ht="15" customHeight="1" x14ac:dyDescent="0.5">
      <c r="A24" s="29" t="str">
        <f>+'[1]Exhibit C-1 no Z rows'!A26</f>
        <v>Total Current Liabilities</v>
      </c>
      <c r="B24" s="23">
        <f>+'[1]Exhibit C-1 no Z rows'!B26</f>
        <v>351302.38</v>
      </c>
      <c r="C24" s="23">
        <f>+'[1]Exhibit C-1 no Z rows'!C26</f>
        <v>239745.09</v>
      </c>
      <c r="D24" s="23">
        <f>+'[1]Exhibit C-1 no Z rows'!D26</f>
        <v>2752539.7</v>
      </c>
      <c r="E24" s="23">
        <f>+'[1]Exhibit C-1 no Z rows'!E26</f>
        <v>3343587.17</v>
      </c>
    </row>
    <row r="25" spans="1:5" ht="15" customHeight="1" x14ac:dyDescent="0.5">
      <c r="A25" s="24" t="str">
        <f>+'[1]Exhibit C-1 no Z rows'!A27</f>
        <v>Total Liabilities</v>
      </c>
      <c r="B25" s="23">
        <f>+'[1]Exhibit C-1 no Z rows'!B27</f>
        <v>351302.38</v>
      </c>
      <c r="C25" s="23">
        <f>+'[1]Exhibit C-1 no Z rows'!C27</f>
        <v>239745.09</v>
      </c>
      <c r="D25" s="23">
        <f>+'[1]Exhibit C-1 no Z rows'!D27</f>
        <v>2752539.7</v>
      </c>
      <c r="E25" s="23">
        <f>+'[1]Exhibit C-1 no Z rows'!E27</f>
        <v>3343587.17</v>
      </c>
    </row>
    <row r="26" spans="1:5" ht="15" customHeight="1" x14ac:dyDescent="0.5">
      <c r="A26" s="298" t="str">
        <f>+'[1]Exhibit C-1 no Z rows'!A30</f>
        <v>FUND FINANCIAL STATEMENT – FUND BALANCES</v>
      </c>
      <c r="B26" s="298"/>
      <c r="C26" s="298"/>
      <c r="D26" s="298"/>
      <c r="E26" s="298"/>
    </row>
    <row r="27" spans="1:5" ht="15" customHeight="1" x14ac:dyDescent="0.5">
      <c r="A27" s="265" t="str">
        <f>+'[1]Exhibit C-1 no Z rows'!A31</f>
        <v>Fund Balances (Deficits):</v>
      </c>
      <c r="B27" s="265"/>
      <c r="C27" s="265"/>
      <c r="D27" s="265"/>
      <c r="E27" s="265"/>
    </row>
    <row r="28" spans="1:5" ht="15" customHeight="1" x14ac:dyDescent="0.5">
      <c r="A28" s="265" t="str">
        <f>+'[1]Exhibit C-1 no Z rows'!A32</f>
        <v>Nonspendable</v>
      </c>
      <c r="B28" s="265"/>
      <c r="C28" s="265"/>
      <c r="D28" s="265"/>
      <c r="E28" s="265"/>
    </row>
    <row r="29" spans="1:5" ht="15" customHeight="1" x14ac:dyDescent="0.5">
      <c r="A29" s="15" t="str">
        <f>+'[1]Exhibit C-1 no Z rows'!A33</f>
        <v>Restricted</v>
      </c>
      <c r="B29" s="21">
        <f>+'[1]Exhibit C-1 no Z rows'!B33</f>
        <v>473271508.44</v>
      </c>
      <c r="C29" s="21">
        <f>+'[1]Exhibit C-1 no Z rows'!C33</f>
        <v>353367089.44999999</v>
      </c>
      <c r="D29" s="21">
        <f>+'[1]Exhibit C-1 no Z rows'!D33</f>
        <v>165927358.31999999</v>
      </c>
      <c r="E29" s="21">
        <f>+'[1]Exhibit C-1 no Z rows'!E33</f>
        <v>992565956.21000004</v>
      </c>
    </row>
    <row r="30" spans="1:5" ht="15" customHeight="1" x14ac:dyDescent="0.5">
      <c r="A30" s="15" t="str">
        <f>+'[1]Exhibit C-1 no Z rows'!A34</f>
        <v>Total Fund Balances</v>
      </c>
      <c r="B30" s="23">
        <f>+'[1]Exhibit C-1 no Z rows'!B34</f>
        <v>473271508.44</v>
      </c>
      <c r="C30" s="23">
        <f>+'[1]Exhibit C-1 no Z rows'!C34</f>
        <v>353367089.44999999</v>
      </c>
      <c r="D30" s="23">
        <f>+'[1]Exhibit C-1 no Z rows'!D34</f>
        <v>165927358.31999999</v>
      </c>
      <c r="E30" s="23">
        <f>+'[1]Exhibit C-1 no Z rows'!E34</f>
        <v>992565956.21000004</v>
      </c>
    </row>
    <row r="31" spans="1:5" ht="15" customHeight="1" thickBot="1" x14ac:dyDescent="0.55000000000000004">
      <c r="A31" s="15" t="str">
        <f>+'[1]Exhibit C-1 no Z rows'!A36</f>
        <v>Total Liabilities, Deferred Inflows and Fund Balances</v>
      </c>
      <c r="B31" s="31">
        <f>+'[1]Exhibit C-1 no Z rows'!B36</f>
        <v>473622810.81999999</v>
      </c>
      <c r="C31" s="31">
        <f>+'[1]Exhibit C-1 no Z rows'!C36</f>
        <v>353606834.54000002</v>
      </c>
      <c r="D31" s="31">
        <f>+'[1]Exhibit C-1 no Z rows'!D36</f>
        <v>168679898.02000001</v>
      </c>
      <c r="E31" s="31">
        <f>+'[1]Exhibit C-1 no Z rows'!E36</f>
        <v>995909543.38</v>
      </c>
    </row>
    <row r="32" spans="1:5" s="198" customFormat="1" ht="15" customHeight="1" thickTop="1" x14ac:dyDescent="0.5">
      <c r="A32" s="260" t="s">
        <v>510</v>
      </c>
      <c r="B32" s="260"/>
      <c r="C32" s="260"/>
      <c r="D32" s="260"/>
      <c r="E32" s="260"/>
    </row>
    <row r="33" spans="1:5" ht="15" customHeight="1" x14ac:dyDescent="0.5">
      <c r="A33" s="261" t="s">
        <v>511</v>
      </c>
      <c r="B33" s="261"/>
      <c r="C33" s="261"/>
      <c r="D33" s="261"/>
      <c r="E33" s="261"/>
    </row>
    <row r="34" spans="1:5" ht="15" hidden="1" customHeight="1" x14ac:dyDescent="0.5">
      <c r="A34" s="32"/>
      <c r="B34" s="21"/>
      <c r="C34" s="21"/>
      <c r="D34" s="21"/>
      <c r="E34" s="21"/>
    </row>
    <row r="35" spans="1:5" ht="15" hidden="1" customHeight="1" x14ac:dyDescent="0.5">
      <c r="A35" s="15"/>
      <c r="B35" s="15"/>
      <c r="C35" s="15"/>
      <c r="D35" s="15"/>
      <c r="E35" s="15"/>
    </row>
    <row r="36" spans="1:5" ht="15" hidden="1" customHeight="1" x14ac:dyDescent="0.5">
      <c r="A36" s="15"/>
      <c r="B36" s="15"/>
      <c r="C36" s="15"/>
      <c r="D36" s="15"/>
      <c r="E36" s="15"/>
    </row>
    <row r="37" spans="1:5" ht="15" hidden="1" customHeight="1" x14ac:dyDescent="0.5">
      <c r="A37" s="15"/>
      <c r="B37" s="15"/>
      <c r="C37" s="15"/>
      <c r="D37" s="15"/>
      <c r="E37" s="15"/>
    </row>
    <row r="38" spans="1:5" ht="15" hidden="1" customHeight="1" x14ac:dyDescent="0.5">
      <c r="A38" s="15"/>
      <c r="B38" s="15"/>
      <c r="C38" s="15"/>
      <c r="D38" s="15"/>
      <c r="E38" s="15"/>
    </row>
    <row r="39" spans="1:5" ht="15" hidden="1" customHeight="1" x14ac:dyDescent="0.5">
      <c r="A39" s="15"/>
      <c r="B39" s="15"/>
      <c r="C39" s="15"/>
      <c r="D39" s="15"/>
      <c r="E39" s="15"/>
    </row>
    <row r="40" spans="1:5" ht="15" hidden="1" customHeight="1" x14ac:dyDescent="0.5">
      <c r="A40" s="15"/>
      <c r="B40" s="15"/>
      <c r="C40" s="15"/>
      <c r="D40" s="15"/>
      <c r="E40" s="15"/>
    </row>
    <row r="41" spans="1:5" ht="15" hidden="1" customHeight="1" x14ac:dyDescent="0.5">
      <c r="A41" s="15"/>
      <c r="B41" s="15"/>
      <c r="C41" s="15"/>
      <c r="D41" s="15"/>
      <c r="E41" s="15"/>
    </row>
  </sheetData>
  <mergeCells count="13">
    <mergeCell ref="A1:XFD1"/>
    <mergeCell ref="A33:E33"/>
    <mergeCell ref="A5:E5"/>
    <mergeCell ref="A4:E4"/>
    <mergeCell ref="A3:E3"/>
    <mergeCell ref="A16:E16"/>
    <mergeCell ref="A17:E17"/>
    <mergeCell ref="A18:E18"/>
    <mergeCell ref="A19:E19"/>
    <mergeCell ref="A27:E27"/>
    <mergeCell ref="A26:E26"/>
    <mergeCell ref="A28:E28"/>
    <mergeCell ref="A32:E32"/>
  </mergeCells>
  <conditionalFormatting sqref="A1 B2:E2 A32:A33">
    <cfRule type="cellIs" dxfId="24" priority="1" operator="equal">
      <formula>0</formula>
    </cfRule>
  </conditionalFormatting>
  <conditionalFormatting sqref="A3:A6 C6:E6 A7:C7 E7 A8:E8 A9 D9:E9 A10:E11 A12:C13 E12:E13 A14:E15 A16:A19 A20:C22 E20:E22 A23 C23:E23 A24:E25 A26:A28 A29:E31 A34:E34">
    <cfRule type="cellIs" dxfId="23" priority="2" operator="equal">
      <formula>0</formula>
    </cfRule>
  </conditionalFormatting>
  <hyperlinks>
    <hyperlink ref="A32" location="'Table of Contents'!A1" display="Return to TOC" xr:uid="{0267D26F-82C6-4930-9E82-5F0227963300}"/>
  </hyperlink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C6D8A-4DA3-4565-B75F-DB15CEE17547}">
  <sheetPr codeName="Sheet26">
    <tabColor rgb="FF92D050"/>
  </sheetPr>
  <dimension ref="A1:E30"/>
  <sheetViews>
    <sheetView showRuler="0" zoomScale="99" zoomScaleNormal="99" workbookViewId="0">
      <selection sqref="A1:XFD1"/>
    </sheetView>
  </sheetViews>
  <sheetFormatPr defaultColWidth="0" defaultRowHeight="15" zeroHeight="1" x14ac:dyDescent="0.5"/>
  <cols>
    <col min="1" max="1" width="56.27734375" style="4" customWidth="1"/>
    <col min="2" max="2" width="24" style="4" customWidth="1"/>
    <col min="3" max="3" width="25.27734375" style="4" customWidth="1"/>
    <col min="4" max="4" width="25.71875" style="4" customWidth="1"/>
    <col min="5" max="5" width="28.1640625" style="4" customWidth="1"/>
    <col min="6" max="16384" width="12.83203125" style="4" hidden="1"/>
  </cols>
  <sheetData>
    <row r="1" spans="1:5" s="305" customFormat="1" ht="40.799999999999997" customHeight="1" x14ac:dyDescent="0.6">
      <c r="A1" s="304" t="s">
        <v>585</v>
      </c>
    </row>
    <row r="2" spans="1:5" s="227" customFormat="1" ht="45" x14ac:dyDescent="0.5">
      <c r="A2" s="250" t="s">
        <v>512</v>
      </c>
      <c r="B2" s="229" t="s">
        <v>197</v>
      </c>
      <c r="C2" s="229" t="s">
        <v>198</v>
      </c>
      <c r="D2" s="229" t="s">
        <v>199</v>
      </c>
      <c r="E2" s="229" t="s">
        <v>200</v>
      </c>
    </row>
    <row r="3" spans="1:5" x14ac:dyDescent="0.5">
      <c r="A3" s="16" t="str">
        <f>+'[1]Exhibit C-2 no Z rows'!A2</f>
        <v>REVENUES</v>
      </c>
      <c r="B3" s="60"/>
      <c r="C3" s="60"/>
      <c r="D3" s="60"/>
      <c r="E3" s="60"/>
    </row>
    <row r="4" spans="1:5" x14ac:dyDescent="0.5">
      <c r="A4" s="136" t="str">
        <f>+'[1]Exhibit C-2 no Z rows'!A3</f>
        <v>Interest and Other Investment Income (GR)</v>
      </c>
      <c r="B4" s="55">
        <f>+'[1]Exhibit C-2 no Z rows'!B3</f>
        <v>5735549.7800000003</v>
      </c>
      <c r="C4" s="55">
        <f>+'[1]Exhibit C-2 no Z rows'!C3</f>
        <v>4789056.49</v>
      </c>
      <c r="D4" s="55">
        <f>+'[1]Exhibit C-2 no Z rows'!D3</f>
        <v>-30384.85</v>
      </c>
      <c r="E4" s="55">
        <f>+'[1]Exhibit C-2 no Z rows'!E3</f>
        <v>10494221.42</v>
      </c>
    </row>
    <row r="5" spans="1:5" x14ac:dyDescent="0.5">
      <c r="A5" s="136" t="str">
        <f>+'[1]Exhibit C-2 no Z rows'!A4</f>
        <v>Net Increase (Decrease) in Fair Value (GR)</v>
      </c>
      <c r="B5" s="69">
        <f>+'[1]Exhibit C-2 no Z rows'!B4</f>
        <v>29211419.620000001</v>
      </c>
      <c r="C5" s="69">
        <f>+'[1]Exhibit C-2 no Z rows'!C4</f>
        <v>18961868.510000002</v>
      </c>
      <c r="D5" s="5">
        <v>0</v>
      </c>
      <c r="E5" s="69">
        <f>+'[1]Exhibit C-2 no Z rows'!E4</f>
        <v>48173288.130000003</v>
      </c>
    </row>
    <row r="6" spans="1:5" x14ac:dyDescent="0.5">
      <c r="A6" s="136" t="str">
        <f>+'[1]Exhibit C-2 no Z rows'!A5</f>
        <v>Other (GR)</v>
      </c>
      <c r="B6" s="5">
        <v>0</v>
      </c>
      <c r="C6" s="61">
        <f>+'[1]Exhibit C-2 no Z rows'!C5</f>
        <v>10767184.02</v>
      </c>
      <c r="D6" s="61">
        <f>+'[1]Exhibit C-2 no Z rows'!D5</f>
        <v>183318992.59999999</v>
      </c>
      <c r="E6" s="61">
        <f>+'[1]Exhibit C-2 no Z rows'!E5</f>
        <v>194086176.62</v>
      </c>
    </row>
    <row r="7" spans="1:5" x14ac:dyDescent="0.5">
      <c r="A7" s="16" t="str">
        <f>+'[1]Exhibit C-2 no Z rows'!A6</f>
        <v>Total Revenues</v>
      </c>
      <c r="B7" s="72">
        <f>+'[1]Exhibit C-2 no Z rows'!B6</f>
        <v>34946969.399999999</v>
      </c>
      <c r="C7" s="72">
        <f>+'[1]Exhibit C-2 no Z rows'!C6</f>
        <v>34518109.020000003</v>
      </c>
      <c r="D7" s="72">
        <f>+'[1]Exhibit C-2 no Z rows'!D6</f>
        <v>183288607.75</v>
      </c>
      <c r="E7" s="72">
        <f>+'[1]Exhibit C-2 no Z rows'!E6</f>
        <v>252753686.16999999</v>
      </c>
    </row>
    <row r="8" spans="1:5" x14ac:dyDescent="0.5">
      <c r="A8" s="306" t="str">
        <f>+'[1]Exhibit C-2 no Z rows'!A8</f>
        <v>EXPENDITURES</v>
      </c>
      <c r="B8" s="306"/>
      <c r="C8" s="306"/>
      <c r="D8" s="306"/>
      <c r="E8" s="306"/>
    </row>
    <row r="9" spans="1:5" x14ac:dyDescent="0.5">
      <c r="A9" s="136" t="str">
        <f>+'[1]Exhibit C-2 no Z rows'!A9</f>
        <v>Professional Fees and Services</v>
      </c>
      <c r="B9" s="69">
        <f>+'[1]Exhibit C-2 no Z rows'!B9</f>
        <v>567864.77</v>
      </c>
      <c r="C9" s="69">
        <f>+'[1]Exhibit C-2 no Z rows'!C9</f>
        <v>421170.56</v>
      </c>
      <c r="D9" s="5">
        <v>0</v>
      </c>
      <c r="E9" s="69">
        <f>+'[1]Exhibit C-2 no Z rows'!E9</f>
        <v>989035.33</v>
      </c>
    </row>
    <row r="10" spans="1:5" x14ac:dyDescent="0.5">
      <c r="A10" s="136" t="str">
        <f>+'[1]Exhibit C-2 no Z rows'!A10</f>
        <v>Intergovernmental Payments</v>
      </c>
      <c r="B10" s="5">
        <v>0</v>
      </c>
      <c r="C10" s="61">
        <f>+'[1]Exhibit C-2 no Z rows'!C10</f>
        <v>640855</v>
      </c>
      <c r="D10" s="5">
        <v>0</v>
      </c>
      <c r="E10" s="61">
        <f>+'[1]Exhibit C-2 no Z rows'!E10</f>
        <v>640855</v>
      </c>
    </row>
    <row r="11" spans="1:5" x14ac:dyDescent="0.5">
      <c r="A11" s="16" t="str">
        <f>+'[1]Exhibit C-2 no Z rows'!A11</f>
        <v>Total Expenditures</v>
      </c>
      <c r="B11" s="72">
        <f>+'[1]Exhibit C-2 no Z rows'!B11</f>
        <v>567864.77</v>
      </c>
      <c r="C11" s="72">
        <f>+'[1]Exhibit C-2 no Z rows'!C11</f>
        <v>1062025.56</v>
      </c>
      <c r="D11" s="12">
        <v>0</v>
      </c>
      <c r="E11" s="72">
        <f>+'[1]Exhibit C-2 no Z rows'!E11</f>
        <v>1629890.33</v>
      </c>
    </row>
    <row r="12" spans="1:5" x14ac:dyDescent="0.5">
      <c r="A12" s="16" t="str">
        <f>+'[1]Exhibit C-2 no Z rows'!A13</f>
        <v>Excess (Deficiency) of Revenues over Expenditures</v>
      </c>
      <c r="B12" s="61">
        <f>+'[1]Exhibit C-2 no Z rows'!B13</f>
        <v>34379104.630000003</v>
      </c>
      <c r="C12" s="61">
        <f>+'[1]Exhibit C-2 no Z rows'!C13</f>
        <v>33456083.460000001</v>
      </c>
      <c r="D12" s="61">
        <f>+'[1]Exhibit C-2 no Z rows'!D13</f>
        <v>183288607.75</v>
      </c>
      <c r="E12" s="61">
        <f>+'[1]Exhibit C-2 no Z rows'!E13</f>
        <v>251123795.84</v>
      </c>
    </row>
    <row r="13" spans="1:5" x14ac:dyDescent="0.5">
      <c r="A13" s="306" t="str">
        <f>+'[1]Exhibit C-2 no Z rows'!A15</f>
        <v>OTHER FINANCING SOURCES (USES)</v>
      </c>
      <c r="B13" s="306"/>
      <c r="C13" s="306"/>
      <c r="D13" s="306"/>
      <c r="E13" s="306"/>
    </row>
    <row r="14" spans="1:5" x14ac:dyDescent="0.5">
      <c r="A14" s="136" t="str">
        <f>+'[1]Exhibit C-2 no Z rows'!A16</f>
        <v>Transfer In</v>
      </c>
      <c r="B14" s="5">
        <v>0</v>
      </c>
      <c r="C14" s="69">
        <f>+'[1]Exhibit C-2 no Z rows'!C16</f>
        <v>143882.97</v>
      </c>
      <c r="D14" s="69">
        <f>+'[1]Exhibit C-2 no Z rows'!D16</f>
        <v>151713640.11000001</v>
      </c>
      <c r="E14" s="69">
        <f>+'[1]Exhibit C-2 no Z rows'!E16</f>
        <v>151857523.08000001</v>
      </c>
    </row>
    <row r="15" spans="1:5" x14ac:dyDescent="0.5">
      <c r="A15" s="136" t="str">
        <f>+'[1]Exhibit C-2 no Z rows'!A17</f>
        <v>Transfer Out</v>
      </c>
      <c r="B15" s="5">
        <v>0</v>
      </c>
      <c r="C15" s="69">
        <f>+'[1]Exhibit C-2 no Z rows'!C17</f>
        <v>-11393102.869999999</v>
      </c>
      <c r="D15" s="69">
        <f>+'[1]Exhibit C-2 no Z rows'!D17</f>
        <v>-199691428.96000001</v>
      </c>
      <c r="E15" s="69">
        <f>+'[1]Exhibit C-2 no Z rows'!E17</f>
        <v>-211084531.83000001</v>
      </c>
    </row>
    <row r="16" spans="1:5" x14ac:dyDescent="0.5">
      <c r="A16" s="16" t="str">
        <f>+'[1]Exhibit C-2 no Z rows'!A18</f>
        <v>Contributions to permanent foundation principal</v>
      </c>
      <c r="B16" s="61">
        <f>+'[1]Exhibit C-2 no Z rows'!B18</f>
        <v>-14442611.52</v>
      </c>
      <c r="C16" s="61">
        <f>+'[1]Exhibit C-2 no Z rows'!C18</f>
        <v>-10767184.02</v>
      </c>
      <c r="D16" s="5">
        <v>0</v>
      </c>
      <c r="E16" s="61">
        <f>+'[1]Exhibit C-2 no Z rows'!E18</f>
        <v>-25209795.539999999</v>
      </c>
    </row>
    <row r="17" spans="1:5" x14ac:dyDescent="0.5">
      <c r="A17" s="16" t="str">
        <f>+'[1]Exhibit C-2 no Z rows'!A19</f>
        <v>Total Other Financing Sources (Uses)</v>
      </c>
      <c r="B17" s="72">
        <f>+'[1]Exhibit C-2 no Z rows'!B19</f>
        <v>-14442611.52</v>
      </c>
      <c r="C17" s="72">
        <f>+'[1]Exhibit C-2 no Z rows'!C19</f>
        <v>-22016403.920000002</v>
      </c>
      <c r="D17" s="72">
        <f>+'[1]Exhibit C-2 no Z rows'!D19</f>
        <v>-47977788.850000001</v>
      </c>
      <c r="E17" s="72">
        <f>+'[1]Exhibit C-2 no Z rows'!E19</f>
        <v>-84436804.290000007</v>
      </c>
    </row>
    <row r="18" spans="1:5" x14ac:dyDescent="0.5">
      <c r="A18" s="16" t="str">
        <f>+'[1]Exhibit C-2 no Z rows'!A21</f>
        <v>Net Change in Fund Balances</v>
      </c>
      <c r="B18" s="61">
        <f>+'[1]Exhibit C-2 no Z rows'!B21</f>
        <v>19936493.109999999</v>
      </c>
      <c r="C18" s="61">
        <f>+'[1]Exhibit C-2 no Z rows'!C21</f>
        <v>11439679.539999999</v>
      </c>
      <c r="D18" s="61">
        <f>+'[1]Exhibit C-2 no Z rows'!D21</f>
        <v>135310818.90000001</v>
      </c>
      <c r="E18" s="61">
        <f>+'[1]Exhibit C-2 no Z rows'!E21</f>
        <v>166686991.55000001</v>
      </c>
    </row>
    <row r="19" spans="1:5" ht="30" customHeight="1" x14ac:dyDescent="0.5">
      <c r="A19" s="306" t="str">
        <f>+'[1]Exhibit C-2 no Z rows'!A23</f>
        <v>FUND FINANCIAL STATEMENT – FUND BALANCES</v>
      </c>
      <c r="B19" s="306"/>
      <c r="C19" s="306"/>
      <c r="D19" s="306"/>
      <c r="E19" s="306"/>
    </row>
    <row r="20" spans="1:5" x14ac:dyDescent="0.5">
      <c r="A20" s="16" t="str">
        <f>+'[1]Exhibit C-2 no Z rows'!A24</f>
        <v>Fund Balances, September 1, 2024</v>
      </c>
      <c r="B20" s="69">
        <f>+'[1]Exhibit C-2 no Z rows'!B24</f>
        <v>453335015.32999998</v>
      </c>
      <c r="C20" s="69">
        <f>+'[1]Exhibit C-2 no Z rows'!C24</f>
        <v>341927409.91000003</v>
      </c>
      <c r="D20" s="69">
        <f>+'[1]Exhibit C-2 no Z rows'!D24</f>
        <v>30616539.420000002</v>
      </c>
      <c r="E20" s="69">
        <f>+'[1]Exhibit C-2 no Z rows'!E24</f>
        <v>825878964.65999997</v>
      </c>
    </row>
    <row r="21" spans="1:5" ht="15.3" thickBot="1" x14ac:dyDescent="0.55000000000000004">
      <c r="A21" s="16" t="str">
        <f>+'[1]Exhibit C-2 no Z rows'!A26</f>
        <v>Fund Balances, August 31, 2025</v>
      </c>
      <c r="B21" s="145">
        <f>+'[1]Exhibit C-2 no Z rows'!B26</f>
        <v>473271508.44</v>
      </c>
      <c r="C21" s="145">
        <f>+'[1]Exhibit C-2 no Z rows'!C26</f>
        <v>353367089.44999999</v>
      </c>
      <c r="D21" s="145">
        <f>+'[1]Exhibit C-2 no Z rows'!D26</f>
        <v>165927358.31999999</v>
      </c>
      <c r="E21" s="145">
        <f>+'[1]Exhibit C-2 no Z rows'!E26</f>
        <v>992565956.21000004</v>
      </c>
    </row>
    <row r="22" spans="1:5" s="200" customFormat="1" ht="15.3" thickTop="1" x14ac:dyDescent="0.5">
      <c r="A22" s="260" t="s">
        <v>510</v>
      </c>
      <c r="B22" s="260"/>
      <c r="C22" s="260"/>
      <c r="D22" s="260"/>
      <c r="E22" s="260"/>
    </row>
    <row r="23" spans="1:5" x14ac:dyDescent="0.5">
      <c r="A23" s="261" t="s">
        <v>511</v>
      </c>
      <c r="B23" s="261"/>
      <c r="C23" s="261"/>
      <c r="D23" s="261"/>
      <c r="E23" s="261"/>
    </row>
    <row r="24" spans="1:5" hidden="1" x14ac:dyDescent="0.5">
      <c r="A24" s="144"/>
      <c r="B24" s="69"/>
      <c r="C24" s="69"/>
      <c r="D24" s="69"/>
      <c r="E24" s="69"/>
    </row>
    <row r="25" spans="1:5" hidden="1" x14ac:dyDescent="0.5">
      <c r="A25" s="144"/>
      <c r="B25" s="69"/>
      <c r="C25" s="69"/>
      <c r="D25" s="69"/>
      <c r="E25" s="69"/>
    </row>
    <row r="26" spans="1:5" hidden="1" x14ac:dyDescent="0.5">
      <c r="A26" s="144"/>
      <c r="B26" s="69"/>
      <c r="C26" s="69"/>
      <c r="D26" s="69"/>
      <c r="E26" s="69"/>
    </row>
    <row r="27" spans="1:5" hidden="1" x14ac:dyDescent="0.5">
      <c r="A27" s="144"/>
      <c r="B27" s="69"/>
      <c r="C27" s="69"/>
      <c r="D27" s="69"/>
      <c r="E27" s="69"/>
    </row>
    <row r="28" spans="1:5" hidden="1" x14ac:dyDescent="0.5">
      <c r="A28" s="16"/>
      <c r="B28" s="16"/>
      <c r="C28" s="16"/>
      <c r="D28" s="16"/>
      <c r="E28" s="16"/>
    </row>
    <row r="29" spans="1:5" hidden="1" x14ac:dyDescent="0.5">
      <c r="A29" s="16"/>
      <c r="B29" s="16"/>
      <c r="C29" s="16"/>
      <c r="D29" s="16"/>
      <c r="E29" s="16"/>
    </row>
    <row r="30" spans="1:5" hidden="1" x14ac:dyDescent="0.5">
      <c r="A30" s="16"/>
      <c r="B30" s="16"/>
      <c r="C30" s="16"/>
      <c r="D30" s="16"/>
      <c r="E30" s="16"/>
    </row>
  </sheetData>
  <mergeCells count="6">
    <mergeCell ref="A1:XFD1"/>
    <mergeCell ref="A22:E22"/>
    <mergeCell ref="A23:E23"/>
    <mergeCell ref="A19:E19"/>
    <mergeCell ref="A13:E13"/>
    <mergeCell ref="A8:E8"/>
  </mergeCells>
  <conditionalFormatting sqref="A5:C5 E5 A6 C6:E6 A7:E7 A8 A9:C9 E9:E11 A10 C10 A11:C11 A12:E12 A13:A15 C14:E15 A16:C16 E16 A17:E18 A19 A24:E27">
    <cfRule type="cellIs" dxfId="22" priority="3" operator="equal">
      <formula>0</formula>
    </cfRule>
  </conditionalFormatting>
  <conditionalFormatting sqref="A2:E4">
    <cfRule type="cellIs" dxfId="21" priority="1" operator="equal">
      <formula>0</formula>
    </cfRule>
  </conditionalFormatting>
  <conditionalFormatting sqref="A20:E21 A22:A23">
    <cfRule type="cellIs" dxfId="20" priority="2" operator="equal">
      <formula>0</formula>
    </cfRule>
  </conditionalFormatting>
  <hyperlinks>
    <hyperlink ref="A22" location="'Table of Contents'!A1" display="Return to TOC" xr:uid="{78A6C4E6-1BF8-4563-A88B-04C7D3BBA4AC}"/>
  </hyperlink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7">
    <tabColor rgb="FFFF0000"/>
  </sheetPr>
  <dimension ref="A1:E48"/>
  <sheetViews>
    <sheetView showRuler="0" workbookViewId="0">
      <selection sqref="A1:XFD1"/>
    </sheetView>
  </sheetViews>
  <sheetFormatPr defaultColWidth="0" defaultRowHeight="15" zeroHeight="1" x14ac:dyDescent="0.5"/>
  <cols>
    <col min="1" max="1" width="49.1640625" style="2" customWidth="1"/>
    <col min="2" max="2" width="27.1640625" style="2" customWidth="1"/>
    <col min="3" max="5" width="21.27734375" style="2" customWidth="1"/>
    <col min="6" max="16384" width="12.83203125" style="2" hidden="1"/>
  </cols>
  <sheetData>
    <row r="1" spans="1:5" s="308" customFormat="1" ht="17.7" x14ac:dyDescent="0.6">
      <c r="A1" s="307" t="s">
        <v>587</v>
      </c>
    </row>
    <row r="2" spans="1:5" s="253" customFormat="1" ht="75.900000000000006" customHeight="1" x14ac:dyDescent="0.5">
      <c r="A2" s="251" t="s">
        <v>512</v>
      </c>
      <c r="B2" s="252" t="s">
        <v>212</v>
      </c>
      <c r="C2" s="252" t="s">
        <v>213</v>
      </c>
      <c r="D2" s="252" t="s">
        <v>214</v>
      </c>
      <c r="E2" s="252" t="s">
        <v>215</v>
      </c>
    </row>
    <row r="3" spans="1:5" ht="15" customHeight="1" x14ac:dyDescent="0.5">
      <c r="A3" s="265" t="str">
        <f>+'Exhibit I-1 no Z rows'!A2</f>
        <v>ASSETS</v>
      </c>
      <c r="B3" s="265"/>
      <c r="C3" s="265"/>
      <c r="D3" s="265"/>
      <c r="E3" s="265"/>
    </row>
    <row r="4" spans="1:5" ht="15" customHeight="1" x14ac:dyDescent="0.5">
      <c r="A4" s="38" t="str">
        <f>+'Exhibit I-1 no Z rows'!A3</f>
        <v>Cash and Cash Equivalents</v>
      </c>
      <c r="B4" s="18">
        <v>0</v>
      </c>
      <c r="C4" s="19">
        <f>+'Exhibit I-1 no Z rows'!C3</f>
        <v>32579.81</v>
      </c>
      <c r="D4" s="19">
        <f>+'Exhibit I-1 no Z rows'!D3</f>
        <v>3459674.71</v>
      </c>
      <c r="E4" s="19">
        <f>+'Exhibit I-1 no Z rows'!E3</f>
        <v>3492254.52</v>
      </c>
    </row>
    <row r="5" spans="1:5" ht="15" customHeight="1" x14ac:dyDescent="0.5">
      <c r="A5" s="298" t="str">
        <f>+'Exhibit I-1 no Z rows'!A4</f>
        <v>Receivables:</v>
      </c>
      <c r="B5" s="298"/>
      <c r="C5" s="298"/>
      <c r="D5" s="298"/>
      <c r="E5" s="298"/>
    </row>
    <row r="6" spans="1:5" ht="15" customHeight="1" x14ac:dyDescent="0.5">
      <c r="A6" s="24" t="str">
        <f>+'Exhibit I-1 no Z rows'!A5</f>
        <v xml:space="preserve">Federal </v>
      </c>
      <c r="B6" s="18">
        <v>0</v>
      </c>
      <c r="C6" s="18">
        <v>0</v>
      </c>
      <c r="D6" s="21">
        <f>+'Exhibit I-1 no Z rows'!D5</f>
        <v>2832867.77</v>
      </c>
      <c r="E6" s="21">
        <f>+'Exhibit I-1 no Z rows'!E5</f>
        <v>2832867.77</v>
      </c>
    </row>
    <row r="7" spans="1:5" ht="15" customHeight="1" x14ac:dyDescent="0.5">
      <c r="A7" s="24" t="str">
        <f>+'Exhibit I-1 no Z rows'!A6</f>
        <v>Interest and Dividends</v>
      </c>
      <c r="B7" s="18">
        <v>0</v>
      </c>
      <c r="C7" s="18">
        <v>0</v>
      </c>
      <c r="D7" s="21">
        <f>+'Exhibit I-1 no Z rows'!D6</f>
        <v>12485.85</v>
      </c>
      <c r="E7" s="21">
        <f>+'Exhibit I-1 no Z rows'!E6</f>
        <v>12485.85</v>
      </c>
    </row>
    <row r="8" spans="1:5" ht="25.9" customHeight="1" x14ac:dyDescent="0.5">
      <c r="A8" s="15" t="str">
        <f>+'Exhibit I-1 no Z rows'!A7</f>
        <v>Total Assets</v>
      </c>
      <c r="B8" s="1">
        <v>0</v>
      </c>
      <c r="C8" s="23">
        <f>+'Exhibit I-1 no Z rows'!C7</f>
        <v>32579.81</v>
      </c>
      <c r="D8" s="23">
        <f>+'Exhibit I-1 no Z rows'!D7</f>
        <v>6305028.3300000001</v>
      </c>
      <c r="E8" s="23">
        <f>+'Exhibit I-1 no Z rows'!E7</f>
        <v>6337608.1399999997</v>
      </c>
    </row>
    <row r="9" spans="1:5" ht="25.9" customHeight="1" x14ac:dyDescent="0.5">
      <c r="A9" s="146" t="s">
        <v>258</v>
      </c>
      <c r="B9" s="11"/>
      <c r="C9" s="20"/>
      <c r="D9" s="20"/>
      <c r="E9" s="20"/>
    </row>
    <row r="10" spans="1:5" ht="25.9" customHeight="1" x14ac:dyDescent="0.5">
      <c r="A10" s="146" t="s">
        <v>259</v>
      </c>
      <c r="B10" s="147">
        <v>0</v>
      </c>
      <c r="C10" s="147">
        <v>0</v>
      </c>
      <c r="D10" s="147">
        <v>0</v>
      </c>
      <c r="E10" s="147">
        <v>0</v>
      </c>
    </row>
    <row r="11" spans="1:5" ht="25.9" customHeight="1" x14ac:dyDescent="0.5">
      <c r="A11" s="146" t="s">
        <v>39</v>
      </c>
      <c r="B11" s="3">
        <v>0</v>
      </c>
      <c r="C11" s="3">
        <v>0</v>
      </c>
      <c r="D11" s="3">
        <v>0</v>
      </c>
      <c r="E11" s="3">
        <v>0</v>
      </c>
    </row>
    <row r="12" spans="1:5" ht="19.5" customHeight="1" x14ac:dyDescent="0.5">
      <c r="A12" s="265" t="str">
        <f>+'Exhibit I-1 no Z rows'!A8</f>
        <v>NET POSITION</v>
      </c>
      <c r="B12" s="265"/>
      <c r="C12" s="265"/>
      <c r="D12" s="265"/>
      <c r="E12" s="265"/>
    </row>
    <row r="13" spans="1:5" ht="19.149999999999999" customHeight="1" x14ac:dyDescent="0.5">
      <c r="A13" s="38" t="str">
        <f>+'Exhibit I-1 no Z rows'!A9</f>
        <v>Fiduciary NP Other Purposes</v>
      </c>
      <c r="B13" s="148">
        <v>0</v>
      </c>
      <c r="C13" s="36">
        <f>+'Exhibit I-1 no Z rows'!C9</f>
        <v>32579.81</v>
      </c>
      <c r="D13" s="36">
        <f>+'Exhibit I-1 no Z rows'!D9</f>
        <v>6305028.3300000001</v>
      </c>
      <c r="E13" s="36">
        <f>+'Exhibit I-1 no Z rows'!E9</f>
        <v>6337608.1399999997</v>
      </c>
    </row>
    <row r="14" spans="1:5" ht="19.149999999999999" customHeight="1" thickBot="1" x14ac:dyDescent="0.55000000000000004">
      <c r="A14" s="24" t="str">
        <f>+'Exhibit I-1 no Z rows'!A10</f>
        <v>Total Net Position</v>
      </c>
      <c r="B14" s="6">
        <v>0</v>
      </c>
      <c r="C14" s="149">
        <f>+'Exhibit I-1 no Z rows'!C10</f>
        <v>32579.81</v>
      </c>
      <c r="D14" s="149">
        <f>+'Exhibit I-1 no Z rows'!D10</f>
        <v>6305028.3300000001</v>
      </c>
      <c r="E14" s="149">
        <f>+'Exhibit I-1 no Z rows'!E10</f>
        <v>6337608.1399999997</v>
      </c>
    </row>
    <row r="15" spans="1:5" ht="30.3" customHeight="1" thickTop="1" x14ac:dyDescent="0.5">
      <c r="A15" s="298" t="str">
        <f>+'Exhibit I-1 no Z rows'!A11</f>
        <v>* USAS D24 GAAP fund is noted as (XXXX)
** USAS D23 fund is noted as U/F (XXXX)</v>
      </c>
      <c r="B15" s="298"/>
      <c r="C15" s="298"/>
      <c r="D15" s="298"/>
      <c r="E15" s="298"/>
    </row>
    <row r="16" spans="1:5" s="198" customFormat="1" ht="19.149999999999999" customHeight="1" x14ac:dyDescent="0.5">
      <c r="A16" s="260" t="s">
        <v>510</v>
      </c>
      <c r="B16" s="260"/>
      <c r="C16" s="260"/>
      <c r="D16" s="260"/>
      <c r="E16" s="260"/>
    </row>
    <row r="17" spans="1:5" ht="15" customHeight="1" x14ac:dyDescent="0.5">
      <c r="A17" s="261" t="s">
        <v>511</v>
      </c>
      <c r="B17" s="261"/>
      <c r="C17" s="261"/>
      <c r="D17" s="261"/>
      <c r="E17" s="261"/>
    </row>
    <row r="18" spans="1:5" ht="33.4" hidden="1" customHeight="1" x14ac:dyDescent="0.5">
      <c r="A18" s="150"/>
      <c r="B18" s="21"/>
      <c r="C18" s="21"/>
      <c r="D18" s="21"/>
      <c r="E18" s="21"/>
    </row>
    <row r="19" spans="1:5" ht="40.9" hidden="1" customHeight="1" x14ac:dyDescent="0.5">
      <c r="A19" s="150"/>
      <c r="B19" s="21"/>
      <c r="C19" s="21"/>
      <c r="D19" s="21"/>
      <c r="E19" s="21"/>
    </row>
    <row r="20" spans="1:5" ht="15" hidden="1" customHeight="1" x14ac:dyDescent="0.5"/>
    <row r="21" spans="1:5" ht="15" hidden="1" customHeight="1" x14ac:dyDescent="0.5"/>
    <row r="22" spans="1:5" ht="15" hidden="1" customHeight="1" x14ac:dyDescent="0.5"/>
    <row r="23" spans="1:5" ht="15" hidden="1" customHeight="1" x14ac:dyDescent="0.5"/>
    <row r="24" spans="1:5" ht="15" hidden="1" customHeight="1" x14ac:dyDescent="0.5"/>
    <row r="25" spans="1:5" ht="15" hidden="1" customHeight="1" x14ac:dyDescent="0.5"/>
    <row r="26" spans="1:5" ht="15" hidden="1" customHeight="1" x14ac:dyDescent="0.5"/>
    <row r="27" spans="1:5" ht="15" hidden="1" customHeight="1" x14ac:dyDescent="0.5"/>
    <row r="28" spans="1:5" ht="15" hidden="1" customHeight="1" x14ac:dyDescent="0.5"/>
    <row r="29" spans="1:5" ht="15" hidden="1" customHeight="1" x14ac:dyDescent="0.5"/>
    <row r="30" spans="1:5" ht="15" hidden="1" customHeight="1" x14ac:dyDescent="0.5"/>
    <row r="31" spans="1:5" ht="15" hidden="1" customHeight="1" x14ac:dyDescent="0.5"/>
    <row r="32" spans="1:5"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sheetData>
  <mergeCells count="7">
    <mergeCell ref="A1:XFD1"/>
    <mergeCell ref="A16:E16"/>
    <mergeCell ref="A17:E17"/>
    <mergeCell ref="A12:E12"/>
    <mergeCell ref="A15:E15"/>
    <mergeCell ref="A3:E3"/>
    <mergeCell ref="A5:E5"/>
  </mergeCells>
  <conditionalFormatting sqref="A2">
    <cfRule type="cellIs" dxfId="19" priority="1" operator="equal">
      <formula>0</formula>
    </cfRule>
  </conditionalFormatting>
  <conditionalFormatting sqref="A9:A11">
    <cfRule type="cellIs" dxfId="18" priority="7" operator="equal">
      <formula>0</formula>
    </cfRule>
  </conditionalFormatting>
  <conditionalFormatting sqref="A16:A17">
    <cfRule type="cellIs" dxfId="17" priority="2" operator="equal">
      <formula>0</formula>
    </cfRule>
  </conditionalFormatting>
  <hyperlinks>
    <hyperlink ref="A16" location="'Table of Contents'!A1" display="Return to TOC" xr:uid="{84633FEC-BA6E-4BAD-BBD4-C834B7D31704}"/>
  </hyperlink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45263-285D-4895-9A64-FC6F313E99B4}">
  <sheetPr codeName="Sheet28">
    <tabColor rgb="FF92D050"/>
  </sheetPr>
  <dimension ref="A1:E45"/>
  <sheetViews>
    <sheetView showRuler="0" zoomScale="85" zoomScaleNormal="85" workbookViewId="0">
      <selection sqref="A1:XFD1"/>
    </sheetView>
  </sheetViews>
  <sheetFormatPr defaultColWidth="0" defaultRowHeight="15" zeroHeight="1" x14ac:dyDescent="0.5"/>
  <cols>
    <col min="1" max="1" width="61" style="4" customWidth="1"/>
    <col min="2" max="2" width="39.5546875" style="4" bestFit="1" customWidth="1"/>
    <col min="3" max="5" width="23.71875" style="4" customWidth="1"/>
    <col min="6" max="16384" width="12.83203125" style="4" hidden="1"/>
  </cols>
  <sheetData>
    <row r="1" spans="1:5" s="305" customFormat="1" ht="41.7" customHeight="1" x14ac:dyDescent="0.6">
      <c r="A1" s="304" t="s">
        <v>588</v>
      </c>
    </row>
    <row r="2" spans="1:5" s="227" customFormat="1" ht="63.4" customHeight="1" x14ac:dyDescent="0.5">
      <c r="A2" s="251" t="s">
        <v>512</v>
      </c>
      <c r="B2" s="229" t="s">
        <v>251</v>
      </c>
      <c r="C2" s="229" t="s">
        <v>213</v>
      </c>
      <c r="D2" s="229" t="s">
        <v>214</v>
      </c>
      <c r="E2" s="229" t="s">
        <v>252</v>
      </c>
    </row>
    <row r="3" spans="1:5" ht="15" customHeight="1" x14ac:dyDescent="0.5">
      <c r="A3" s="306" t="str">
        <f>+'[1]Exhibit I-2 no Z rows'!A2</f>
        <v>ADDITIONS</v>
      </c>
      <c r="B3" s="306"/>
      <c r="C3" s="306"/>
      <c r="D3" s="306"/>
      <c r="E3" s="306"/>
    </row>
    <row r="4" spans="1:5" ht="15" customHeight="1" x14ac:dyDescent="0.5">
      <c r="A4" s="275" t="str">
        <f>+'[1]Exhibit I-2 no Z rows'!A3</f>
        <v>Contributions:</v>
      </c>
      <c r="B4" s="275"/>
      <c r="C4" s="275"/>
      <c r="D4" s="275"/>
      <c r="E4" s="275"/>
    </row>
    <row r="5" spans="1:5" ht="15" customHeight="1" x14ac:dyDescent="0.5">
      <c r="A5" s="135" t="str">
        <f>+'[1]Exhibit I-2 no Z rows'!A4</f>
        <v>Federal Contributions</v>
      </c>
      <c r="B5" s="18">
        <v>0</v>
      </c>
      <c r="C5" s="18">
        <v>0</v>
      </c>
      <c r="D5" s="83">
        <f>+'[1]Exhibit I-2 no Z rows'!D4</f>
        <v>3685942.05</v>
      </c>
      <c r="E5" s="83">
        <f>+'[1]Exhibit I-2 no Z rows'!E4</f>
        <v>3685942.05</v>
      </c>
    </row>
    <row r="6" spans="1:5" ht="15" customHeight="1" x14ac:dyDescent="0.5">
      <c r="A6" s="136" t="str">
        <f>+'[1]Exhibit I-2 no Z rows'!A5</f>
        <v>Total Contributions</v>
      </c>
      <c r="B6" s="12">
        <v>0</v>
      </c>
      <c r="C6" s="12">
        <v>0</v>
      </c>
      <c r="D6" s="72">
        <f>+'[1]Exhibit I-2 no Z rows'!D5</f>
        <v>3685942.05</v>
      </c>
      <c r="E6" s="72">
        <f>+'[1]Exhibit I-2 no Z rows'!E5</f>
        <v>3685942.05</v>
      </c>
    </row>
    <row r="7" spans="1:5" ht="15" customHeight="1" x14ac:dyDescent="0.5">
      <c r="A7" s="275" t="str">
        <f>+'[1]Exhibit I-2 no Z rows'!A6</f>
        <v>Investment Income:</v>
      </c>
      <c r="B7" s="275"/>
      <c r="C7" s="275"/>
      <c r="D7" s="275"/>
      <c r="E7" s="275"/>
    </row>
    <row r="8" spans="1:5" ht="15" customHeight="1" x14ac:dyDescent="0.5">
      <c r="A8" s="275" t="str">
        <f>+'[1]Exhibit I-2 no Z rows'!A7</f>
        <v>From Investing Activities:</v>
      </c>
      <c r="B8" s="275"/>
      <c r="C8" s="275"/>
      <c r="D8" s="275"/>
      <c r="E8" s="275"/>
    </row>
    <row r="9" spans="1:5" ht="15" customHeight="1" x14ac:dyDescent="0.5">
      <c r="A9" s="134" t="str">
        <f>+'[1]Exhibit I-2 no Z rows'!A8</f>
        <v xml:space="preserve">Interest, Dividend and Other </v>
      </c>
      <c r="B9" s="18">
        <v>0</v>
      </c>
      <c r="C9" s="18">
        <v>0</v>
      </c>
      <c r="D9" s="61">
        <f>+'[1]Exhibit I-2 no Z rows'!D8</f>
        <v>154877.66</v>
      </c>
      <c r="E9" s="61">
        <f>+'[1]Exhibit I-2 no Z rows'!E8</f>
        <v>154877.66</v>
      </c>
    </row>
    <row r="10" spans="1:5" ht="15" customHeight="1" x14ac:dyDescent="0.5">
      <c r="A10" s="135" t="str">
        <f>+'[1]Exhibit I-2 no Z rows'!A9</f>
        <v>Total Investing Income (Loss)</v>
      </c>
      <c r="B10" s="12">
        <v>0</v>
      </c>
      <c r="C10" s="12">
        <v>0</v>
      </c>
      <c r="D10" s="72">
        <f>+'[1]Exhibit I-2 no Z rows'!D9</f>
        <v>154877.66</v>
      </c>
      <c r="E10" s="72">
        <f>+'[1]Exhibit I-2 no Z rows'!E9</f>
        <v>154877.66</v>
      </c>
    </row>
    <row r="11" spans="1:5" ht="15" customHeight="1" x14ac:dyDescent="0.5">
      <c r="A11" s="135" t="str">
        <f>+'[1]Exhibit I-2 no Z rows'!A10</f>
        <v>Net Income from Investing Activities</v>
      </c>
      <c r="B11" s="12">
        <v>0</v>
      </c>
      <c r="C11" s="12">
        <v>0</v>
      </c>
      <c r="D11" s="72">
        <f>+'[1]Exhibit I-2 no Z rows'!D10</f>
        <v>154877.66</v>
      </c>
      <c r="E11" s="72">
        <f>+'[1]Exhibit I-2 no Z rows'!E10</f>
        <v>154877.66</v>
      </c>
    </row>
    <row r="12" spans="1:5" ht="15" customHeight="1" x14ac:dyDescent="0.5">
      <c r="A12" s="136" t="str">
        <f>+'[1]Exhibit I-2 no Z rows'!A11</f>
        <v>Total Net Investment Income (Loss)</v>
      </c>
      <c r="B12" s="12">
        <v>0</v>
      </c>
      <c r="C12" s="12">
        <v>0</v>
      </c>
      <c r="D12" s="72">
        <f>+'[1]Exhibit I-2 no Z rows'!D11</f>
        <v>154877.66</v>
      </c>
      <c r="E12" s="72">
        <f>+'[1]Exhibit I-2 no Z rows'!E11</f>
        <v>3995697.37</v>
      </c>
    </row>
    <row r="13" spans="1:5" ht="15" customHeight="1" x14ac:dyDescent="0.5">
      <c r="A13" s="275" t="str">
        <f>+'[1]Exhibit I-2 no Z rows'!A12</f>
        <v>Other Additions:</v>
      </c>
      <c r="B13" s="275"/>
      <c r="C13" s="275"/>
      <c r="D13" s="275"/>
      <c r="E13" s="275"/>
    </row>
    <row r="14" spans="1:5" ht="15" customHeight="1" x14ac:dyDescent="0.5">
      <c r="A14" s="135" t="str">
        <f>+'[1]Exhibit I-2 no Z rows'!A13</f>
        <v>Transfer In</v>
      </c>
      <c r="B14" s="61">
        <f>+'[1]Exhibit I-2 no Z rows'!B13</f>
        <v>109001180</v>
      </c>
      <c r="C14" s="18">
        <v>0</v>
      </c>
      <c r="D14" s="18">
        <v>0</v>
      </c>
      <c r="E14" s="61">
        <f>+'[1]Exhibit I-2 no Z rows'!E13</f>
        <v>109001180</v>
      </c>
    </row>
    <row r="15" spans="1:5" ht="15" customHeight="1" x14ac:dyDescent="0.5">
      <c r="A15" s="136" t="str">
        <f>+'[1]Exhibit I-2 no Z rows'!A14</f>
        <v>Total Other Additions</v>
      </c>
      <c r="B15" s="72">
        <f>+'[1]Exhibit I-2 no Z rows'!B14</f>
        <v>109001180</v>
      </c>
      <c r="C15" s="12">
        <v>0</v>
      </c>
      <c r="D15" s="12">
        <v>0</v>
      </c>
      <c r="E15" s="72">
        <f>+'[1]Exhibit I-2 no Z rows'!E14</f>
        <v>109001180</v>
      </c>
    </row>
    <row r="16" spans="1:5" ht="15" customHeight="1" x14ac:dyDescent="0.5">
      <c r="A16" s="16" t="str">
        <f>+'[1]Exhibit I-2 no Z rows'!A15</f>
        <v>Total Additions</v>
      </c>
      <c r="B16" s="72">
        <f>+'[1]Exhibit I-2 no Z rows'!B15</f>
        <v>109001180</v>
      </c>
      <c r="C16" s="12">
        <v>0</v>
      </c>
      <c r="D16" s="72">
        <f>+'[1]Exhibit I-2 no Z rows'!D15</f>
        <v>3840819.71</v>
      </c>
      <c r="E16" s="72">
        <f>+'[1]Exhibit I-2 no Z rows'!E15</f>
        <v>112996877.37</v>
      </c>
    </row>
    <row r="17" spans="1:5" ht="32.5" customHeight="1" x14ac:dyDescent="0.5">
      <c r="A17" s="306" t="str">
        <f>+'[1]Exhibit I-2 no Z rows'!A16</f>
        <v>DEDUCTIONS</v>
      </c>
      <c r="B17" s="306"/>
      <c r="C17" s="306"/>
      <c r="D17" s="306"/>
      <c r="E17" s="306"/>
    </row>
    <row r="18" spans="1:5" ht="15" customHeight="1" x14ac:dyDescent="0.5">
      <c r="A18" s="135" t="str">
        <f>+'[1]Exhibit I-2 no Z rows'!A17</f>
        <v>Intergovernmental Payments</v>
      </c>
      <c r="B18" s="61">
        <f>+'[1]Exhibit I-2 no Z rows'!B17</f>
        <v>109001180</v>
      </c>
      <c r="C18" s="18">
        <v>0</v>
      </c>
      <c r="D18" s="61">
        <f>+'[1]Exhibit I-2 no Z rows'!D17</f>
        <v>4908769.3600000003</v>
      </c>
      <c r="E18" s="61">
        <f>+'[1]Exhibit I-2 no Z rows'!E17</f>
        <v>113909949.36</v>
      </c>
    </row>
    <row r="19" spans="1:5" ht="15" customHeight="1" x14ac:dyDescent="0.5">
      <c r="A19" s="16" t="str">
        <f>+'[1]Exhibit I-2 no Z rows'!A18</f>
        <v>Total Deductions</v>
      </c>
      <c r="B19" s="72">
        <f>+'[1]Exhibit I-2 no Z rows'!B18</f>
        <v>109001180</v>
      </c>
      <c r="C19" s="12">
        <v>0</v>
      </c>
      <c r="D19" s="72">
        <f>+'[1]Exhibit I-2 no Z rows'!D18</f>
        <v>4908769.3600000003</v>
      </c>
      <c r="E19" s="72">
        <f>+'[1]Exhibit I-2 no Z rows'!E18</f>
        <v>113909949.36</v>
      </c>
    </row>
    <row r="20" spans="1:5" ht="32.5" customHeight="1" x14ac:dyDescent="0.5">
      <c r="A20" s="16" t="str">
        <f>+'[1]Exhibit I-2 no Z rows'!A19</f>
        <v>INCREASE (DECREASE) IN NET POSITION</v>
      </c>
      <c r="B20" s="151">
        <v>0</v>
      </c>
      <c r="C20" s="148">
        <v>0</v>
      </c>
      <c r="D20" s="152">
        <f>+'[1]Exhibit I-2 no Z rows'!D19</f>
        <v>-1067949.6499999999</v>
      </c>
      <c r="E20" s="152">
        <f>+'[1]Exhibit I-2 no Z rows'!E19</f>
        <v>-1067949.6499999999</v>
      </c>
    </row>
    <row r="21" spans="1:5" ht="15" customHeight="1" x14ac:dyDescent="0.5">
      <c r="A21" s="306" t="str">
        <f>+'[1]Exhibit I-2 no Z rows'!A20</f>
        <v>NET POSITION</v>
      </c>
      <c r="B21" s="306"/>
      <c r="C21" s="306"/>
      <c r="D21" s="306"/>
      <c r="E21" s="306"/>
    </row>
    <row r="22" spans="1:5" ht="15" customHeight="1" x14ac:dyDescent="0.5">
      <c r="A22" s="136" t="str">
        <f>+'[1]Exhibit I-2 no Z rows'!A21</f>
        <v>Net Position, September 1, 2024</v>
      </c>
      <c r="B22" s="14">
        <v>0</v>
      </c>
      <c r="C22" s="61">
        <f>+'[1]Exhibit I-2 no Z rows'!C21</f>
        <v>32579.81</v>
      </c>
      <c r="D22" s="61">
        <f>+'[1]Exhibit I-2 no Z rows'!D21</f>
        <v>7372977.9800000004</v>
      </c>
      <c r="E22" s="61">
        <f>+'[1]Exhibit I-2 no Z rows'!E21</f>
        <v>7405557.79</v>
      </c>
    </row>
    <row r="23" spans="1:5" ht="25.9" customHeight="1" thickBot="1" x14ac:dyDescent="0.55000000000000004">
      <c r="A23" s="136" t="str">
        <f>+'[1]Exhibit I-2 no Z rows'!A22</f>
        <v>Net Position, August 31, 2025</v>
      </c>
      <c r="B23" s="13">
        <v>0</v>
      </c>
      <c r="C23" s="68">
        <f>+'[1]Exhibit I-2 no Z rows'!C22</f>
        <v>32579.81</v>
      </c>
      <c r="D23" s="68">
        <f>+'[1]Exhibit I-2 no Z rows'!D22</f>
        <v>6305028.3300000001</v>
      </c>
      <c r="E23" s="68">
        <f>+'[1]Exhibit I-2 no Z rows'!E22</f>
        <v>6337608.1399999997</v>
      </c>
    </row>
    <row r="24" spans="1:5" ht="37.5" customHeight="1" thickTop="1" x14ac:dyDescent="0.5">
      <c r="A24" s="275" t="str">
        <f>+'[1]Exhibit I-2 no Z rows'!A23</f>
        <v>* USAS D24 GAAP fund is noted as (XXXX)
** USAS D23 fund is noted as U/F (XXXX)</v>
      </c>
      <c r="B24" s="275"/>
      <c r="C24" s="275"/>
      <c r="D24" s="275"/>
      <c r="E24" s="275"/>
    </row>
    <row r="25" spans="1:5" s="200" customFormat="1" ht="15" customHeight="1" x14ac:dyDescent="0.5">
      <c r="A25" s="260" t="s">
        <v>510</v>
      </c>
      <c r="B25" s="260"/>
      <c r="C25" s="260"/>
      <c r="D25" s="260"/>
      <c r="E25" s="260"/>
    </row>
    <row r="26" spans="1:5" ht="15" customHeight="1" x14ac:dyDescent="0.5">
      <c r="A26" s="261" t="s">
        <v>511</v>
      </c>
      <c r="B26" s="261"/>
      <c r="C26" s="261"/>
      <c r="D26" s="261"/>
      <c r="E26" s="261"/>
    </row>
    <row r="27" spans="1:5" ht="15" hidden="1" customHeight="1" x14ac:dyDescent="0.5"/>
    <row r="28" spans="1:5" ht="15" hidden="1" customHeight="1" x14ac:dyDescent="0.5"/>
    <row r="29" spans="1:5" ht="15" hidden="1" customHeight="1" x14ac:dyDescent="0.5"/>
    <row r="30" spans="1:5" ht="15" hidden="1" customHeight="1" x14ac:dyDescent="0.5"/>
    <row r="31" spans="1:5" ht="15" hidden="1" customHeight="1" x14ac:dyDescent="0.5"/>
    <row r="32" spans="1:5"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sheetData>
  <mergeCells count="11">
    <mergeCell ref="A1:XFD1"/>
    <mergeCell ref="A24:E24"/>
    <mergeCell ref="A25:E25"/>
    <mergeCell ref="A26:E26"/>
    <mergeCell ref="A21:E21"/>
    <mergeCell ref="A3:E3"/>
    <mergeCell ref="A4:E4"/>
    <mergeCell ref="A7:E7"/>
    <mergeCell ref="A8:E8"/>
    <mergeCell ref="A13:E13"/>
    <mergeCell ref="A17:E17"/>
  </mergeCells>
  <conditionalFormatting sqref="A2:A13">
    <cfRule type="cellIs" dxfId="16" priority="1" operator="equal">
      <formula>0</formula>
    </cfRule>
  </conditionalFormatting>
  <conditionalFormatting sqref="A20:A26">
    <cfRule type="cellIs" dxfId="15" priority="2" operator="equal">
      <formula>0</formula>
    </cfRule>
  </conditionalFormatting>
  <conditionalFormatting sqref="B2:E2 D5:E6 D9:E12 E14:E15 A14:B16 D16:E16 A17 A18:B19 D18:E20 C22:E23">
    <cfRule type="cellIs" dxfId="14" priority="3" operator="equal">
      <formula>0</formula>
    </cfRule>
  </conditionalFormatting>
  <hyperlinks>
    <hyperlink ref="A25" location="'Table of Contents'!A1" display="Return to TOC" xr:uid="{8C1C60F8-0736-4696-BE82-B9F5E73C6970}"/>
  </hyperlink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27599-3C8A-4A30-A3F9-378CE9BD28E0}">
  <sheetPr codeName="Sheet29">
    <tabColor rgb="FF92D050"/>
  </sheetPr>
  <dimension ref="A1:C46"/>
  <sheetViews>
    <sheetView showRuler="0" workbookViewId="0">
      <selection sqref="A1:XFD1"/>
    </sheetView>
  </sheetViews>
  <sheetFormatPr defaultColWidth="0" defaultRowHeight="15" zeroHeight="1" x14ac:dyDescent="0.5"/>
  <cols>
    <col min="1" max="1" width="67.44140625" style="4" customWidth="1"/>
    <col min="2" max="2" width="21.44140625" style="4" customWidth="1"/>
    <col min="3" max="3" width="63" style="4" customWidth="1"/>
    <col min="4" max="16384" width="12.83203125" style="4" hidden="1"/>
  </cols>
  <sheetData>
    <row r="1" spans="1:3" s="309" customFormat="1" ht="24.6" customHeight="1" x14ac:dyDescent="0.6">
      <c r="A1" s="309" t="s">
        <v>549</v>
      </c>
    </row>
    <row r="2" spans="1:3" s="227" customFormat="1" ht="47.5" customHeight="1" x14ac:dyDescent="0.5">
      <c r="A2" s="251" t="s">
        <v>512</v>
      </c>
      <c r="B2" s="229" t="s">
        <v>221</v>
      </c>
      <c r="C2" s="229" t="s">
        <v>222</v>
      </c>
    </row>
    <row r="3" spans="1:3" ht="15" customHeight="1" x14ac:dyDescent="0.5">
      <c r="A3" s="306" t="str">
        <f>+'[1]Exhibit J-1 no Z rows'!A2</f>
        <v>ASSETS</v>
      </c>
      <c r="B3" s="306"/>
      <c r="C3" s="306"/>
    </row>
    <row r="4" spans="1:3" ht="15" customHeight="1" x14ac:dyDescent="0.5">
      <c r="A4" s="275" t="str">
        <f>+'[1]Exhibit J-1 no Z rows'!A3</f>
        <v>Cash and Cash Equivalents:</v>
      </c>
      <c r="B4" s="275"/>
      <c r="C4" s="275"/>
    </row>
    <row r="5" spans="1:3" ht="15" customHeight="1" x14ac:dyDescent="0.5">
      <c r="A5" s="135" t="str">
        <f>+'[1]Exhibit J-1 no Z rows'!A4</f>
        <v>Cash in State Treasury</v>
      </c>
      <c r="B5" s="83">
        <f>+'[1]Exhibit J-1 no Z rows'!B4</f>
        <v>1796596456.4400001</v>
      </c>
      <c r="C5" s="83">
        <f>+'[1]Exhibit J-1 no Z rows'!C4</f>
        <v>1796596456.4400001</v>
      </c>
    </row>
    <row r="6" spans="1:3" ht="15" customHeight="1" thickBot="1" x14ac:dyDescent="0.55000000000000004">
      <c r="A6" s="16" t="str">
        <f>+'[1]Exhibit J-1 no Z rows'!A5</f>
        <v>Total Assets</v>
      </c>
      <c r="B6" s="153">
        <f>+'[1]Exhibit J-1 no Z rows'!B5</f>
        <v>1796596456.4400001</v>
      </c>
      <c r="C6" s="153">
        <f>+'[1]Exhibit J-1 no Z rows'!C5</f>
        <v>1796596456.4400001</v>
      </c>
    </row>
    <row r="7" spans="1:3" ht="16.5" customHeight="1" thickTop="1" x14ac:dyDescent="0.5">
      <c r="A7" s="306" t="str">
        <f>+'[1]Exhibit J-1 no Z rows'!A6</f>
        <v>NET POSITION</v>
      </c>
      <c r="B7" s="306"/>
      <c r="C7" s="306"/>
    </row>
    <row r="8" spans="1:3" ht="15" customHeight="1" x14ac:dyDescent="0.5">
      <c r="A8" s="136" t="str">
        <f>+'[1]Exhibit J-1 no Z rows'!A7</f>
        <v>Fiduciary NP Other Purposes</v>
      </c>
      <c r="B8" s="61">
        <f>+'[1]Exhibit J-1 no Z rows'!B7</f>
        <v>1796596456.4400001</v>
      </c>
      <c r="C8" s="61">
        <f>+'[1]Exhibit J-1 no Z rows'!C7</f>
        <v>1796596456.4400001</v>
      </c>
    </row>
    <row r="9" spans="1:3" ht="15" customHeight="1" thickBot="1" x14ac:dyDescent="0.55000000000000004">
      <c r="A9" s="16" t="str">
        <f>+'[1]Exhibit J-1 no Z rows'!A8</f>
        <v>Total Net Position</v>
      </c>
      <c r="B9" s="68">
        <f>+'[1]Exhibit J-1 no Z rows'!B8</f>
        <v>1796596456.4400001</v>
      </c>
      <c r="C9" s="68">
        <f>+'[1]Exhibit J-1 no Z rows'!C8</f>
        <v>1796596456.4400001</v>
      </c>
    </row>
    <row r="10" spans="1:3" ht="33.6" customHeight="1" thickTop="1" x14ac:dyDescent="0.5">
      <c r="A10" s="306" t="str">
        <f>+'[1]Exhibit J-1 no Z rows'!A9</f>
        <v>* USAS D24 GAAP fund is noted as (XXXX)
** USAS D23 fund is noted as U/F (XXXX)</v>
      </c>
      <c r="B10" s="306"/>
      <c r="C10" s="306"/>
    </row>
    <row r="11" spans="1:3" s="200" customFormat="1" ht="15" customHeight="1" x14ac:dyDescent="0.5">
      <c r="A11" s="260" t="s">
        <v>510</v>
      </c>
      <c r="B11" s="260"/>
      <c r="C11" s="260"/>
    </row>
    <row r="12" spans="1:3" ht="15" customHeight="1" x14ac:dyDescent="0.5">
      <c r="A12" s="261" t="s">
        <v>511</v>
      </c>
      <c r="B12" s="261"/>
      <c r="C12" s="261"/>
    </row>
    <row r="13" spans="1:3" ht="15" hidden="1" customHeight="1" x14ac:dyDescent="0.5">
      <c r="A13" s="144"/>
      <c r="B13" s="16"/>
      <c r="C13" s="16"/>
    </row>
    <row r="14" spans="1:3" ht="15" hidden="1" customHeight="1" x14ac:dyDescent="0.5">
      <c r="A14" s="144"/>
      <c r="B14" s="16"/>
      <c r="C14" s="16"/>
    </row>
    <row r="15" spans="1:3" ht="15" hidden="1" customHeight="1" x14ac:dyDescent="0.5">
      <c r="A15" s="16"/>
      <c r="B15" s="16"/>
      <c r="C15" s="16"/>
    </row>
    <row r="16" spans="1:3" ht="15" hidden="1" customHeight="1" x14ac:dyDescent="0.5">
      <c r="A16" s="16"/>
      <c r="B16" s="16"/>
      <c r="C16" s="16"/>
    </row>
    <row r="17" spans="1:3" ht="15" hidden="1" customHeight="1" x14ac:dyDescent="0.5">
      <c r="A17" s="16"/>
      <c r="B17" s="16"/>
      <c r="C17" s="16"/>
    </row>
    <row r="18" spans="1:3" ht="15" hidden="1" customHeight="1" x14ac:dyDescent="0.5">
      <c r="A18" s="16"/>
      <c r="B18" s="16"/>
      <c r="C18" s="16"/>
    </row>
    <row r="19" spans="1:3" ht="15" hidden="1" customHeight="1" x14ac:dyDescent="0.5">
      <c r="A19" s="16"/>
      <c r="B19" s="16"/>
      <c r="C19" s="16"/>
    </row>
    <row r="20" spans="1:3" ht="15" hidden="1" customHeight="1" x14ac:dyDescent="0.5"/>
    <row r="21" spans="1:3" ht="15" hidden="1" customHeight="1" x14ac:dyDescent="0.5"/>
    <row r="22" spans="1:3" ht="15" hidden="1" customHeight="1" x14ac:dyDescent="0.5"/>
    <row r="23" spans="1:3" ht="15" hidden="1" customHeight="1" x14ac:dyDescent="0.5"/>
    <row r="24" spans="1:3" ht="15" hidden="1" customHeight="1" x14ac:dyDescent="0.5"/>
    <row r="25" spans="1:3" ht="15" hidden="1" customHeight="1" x14ac:dyDescent="0.5"/>
    <row r="26" spans="1:3" ht="15" hidden="1" customHeight="1" x14ac:dyDescent="0.5"/>
    <row r="27" spans="1:3" ht="15" hidden="1" customHeight="1" x14ac:dyDescent="0.5"/>
    <row r="28" spans="1:3" ht="15" hidden="1" customHeight="1" x14ac:dyDescent="0.5"/>
    <row r="29" spans="1:3" ht="15" hidden="1" customHeight="1" x14ac:dyDescent="0.5"/>
    <row r="30" spans="1:3" ht="15" hidden="1" customHeight="1" x14ac:dyDescent="0.5"/>
    <row r="31" spans="1:3" ht="15" hidden="1" customHeight="1" x14ac:dyDescent="0.5"/>
    <row r="32" spans="1:3"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sheetData>
  <mergeCells count="7">
    <mergeCell ref="A1:XFD1"/>
    <mergeCell ref="A11:C11"/>
    <mergeCell ref="A12:C12"/>
    <mergeCell ref="A10:C10"/>
    <mergeCell ref="A3:C3"/>
    <mergeCell ref="A4:C4"/>
    <mergeCell ref="A7:C7"/>
  </mergeCells>
  <conditionalFormatting sqref="A1:A4">
    <cfRule type="cellIs" dxfId="13" priority="1" operator="equal">
      <formula>0</formula>
    </cfRule>
  </conditionalFormatting>
  <conditionalFormatting sqref="A5:C6 A7 A8:C9">
    <cfRule type="cellIs" dxfId="12" priority="3" operator="equal">
      <formula>0</formula>
    </cfRule>
  </conditionalFormatting>
  <conditionalFormatting sqref="B2:C2 A10:A14">
    <cfRule type="cellIs" dxfId="11" priority="2" operator="equal">
      <formula>0</formula>
    </cfRule>
  </conditionalFormatting>
  <hyperlinks>
    <hyperlink ref="A11" location="'Table of Contents'!A1" display="Return to TOC" xr:uid="{3DD3C981-0297-4193-9C4D-0521FD6E0546}"/>
  </hyperlink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68879-9B7A-4DD9-866E-448840906DFD}">
  <sheetPr codeName="Sheet30">
    <tabColor rgb="FF92D050"/>
  </sheetPr>
  <dimension ref="A1:C46"/>
  <sheetViews>
    <sheetView showRuler="0" zoomScale="85" zoomScaleNormal="85" workbookViewId="0">
      <selection sqref="A1:XFD1"/>
    </sheetView>
  </sheetViews>
  <sheetFormatPr defaultColWidth="0" defaultRowHeight="15" zeroHeight="1" x14ac:dyDescent="0.5"/>
  <cols>
    <col min="1" max="1" width="56.5546875" style="4" customWidth="1"/>
    <col min="2" max="2" width="30.27734375" style="4" customWidth="1"/>
    <col min="3" max="3" width="22.44140625" style="4" customWidth="1"/>
    <col min="4" max="16384" width="12.83203125" style="4" hidden="1"/>
  </cols>
  <sheetData>
    <row r="1" spans="1:3" s="310" customFormat="1" ht="41.4" customHeight="1" x14ac:dyDescent="0.4">
      <c r="A1" s="310" t="s">
        <v>551</v>
      </c>
    </row>
    <row r="2" spans="1:3" s="227" customFormat="1" ht="86.65" customHeight="1" x14ac:dyDescent="0.5">
      <c r="A2" s="251" t="s">
        <v>512</v>
      </c>
      <c r="B2" s="254" t="s">
        <v>221</v>
      </c>
      <c r="C2" s="254" t="s">
        <v>256</v>
      </c>
    </row>
    <row r="3" spans="1:3" ht="15" customHeight="1" x14ac:dyDescent="0.5">
      <c r="A3" s="306" t="str">
        <f>+'[1]Exhibit J-2 no Z rows'!A2</f>
        <v>ADDITIONS</v>
      </c>
      <c r="B3" s="306"/>
      <c r="C3" s="306"/>
    </row>
    <row r="4" spans="1:3" ht="15" customHeight="1" x14ac:dyDescent="0.5">
      <c r="A4" s="275" t="str">
        <f>+'[1]Exhibit J-2 no Z rows'!A3</f>
        <v>Investment Income:</v>
      </c>
      <c r="B4" s="275"/>
      <c r="C4" s="275"/>
    </row>
    <row r="5" spans="1:3" ht="15" customHeight="1" x14ac:dyDescent="0.5">
      <c r="A5" s="275" t="str">
        <f>+'[1]Exhibit J-2 no Z rows'!A4</f>
        <v>From Investing Activities:</v>
      </c>
      <c r="B5" s="275"/>
      <c r="C5" s="275"/>
    </row>
    <row r="6" spans="1:3" ht="15" customHeight="1" x14ac:dyDescent="0.5">
      <c r="A6" s="134" t="str">
        <f>+'[1]Exhibit J-2 no Z rows'!A5</f>
        <v>Interest, Dividend and Other</v>
      </c>
      <c r="B6" s="83">
        <f>+'[1]Exhibit J-2 no Z rows'!B5</f>
        <v>11364028.58</v>
      </c>
      <c r="C6" s="83">
        <f>+'[1]Exhibit J-2 no Z rows'!C5</f>
        <v>11364028.58</v>
      </c>
    </row>
    <row r="7" spans="1:3" ht="15" customHeight="1" x14ac:dyDescent="0.5">
      <c r="A7" s="135" t="str">
        <f>+'[1]Exhibit J-2 no Z rows'!A6</f>
        <v>Total Investing Income (Loss)</v>
      </c>
      <c r="B7" s="72">
        <f>+'[1]Exhibit J-2 no Z rows'!B6</f>
        <v>11364028.58</v>
      </c>
      <c r="C7" s="72">
        <f>+'[1]Exhibit J-2 no Z rows'!C6</f>
        <v>11364028.58</v>
      </c>
    </row>
    <row r="8" spans="1:3" ht="15" customHeight="1" x14ac:dyDescent="0.5">
      <c r="A8" s="135" t="str">
        <f>+'[1]Exhibit J-2 no Z rows'!A7</f>
        <v>Net Income from Investing Activities</v>
      </c>
      <c r="B8" s="72">
        <f>+'[1]Exhibit J-2 no Z rows'!B7</f>
        <v>11364028.58</v>
      </c>
      <c r="C8" s="72">
        <f>+'[1]Exhibit J-2 no Z rows'!C7</f>
        <v>11364028.58</v>
      </c>
    </row>
    <row r="9" spans="1:3" ht="15" customHeight="1" x14ac:dyDescent="0.5">
      <c r="A9" s="136" t="str">
        <f>+'[1]Exhibit J-2 no Z rows'!A8</f>
        <v>Total Net Investment Income (Loss)</v>
      </c>
      <c r="B9" s="72">
        <f>+'[1]Exhibit J-2 no Z rows'!B8</f>
        <v>11364028.58</v>
      </c>
      <c r="C9" s="72">
        <f>+'[1]Exhibit J-2 no Z rows'!C8</f>
        <v>11364028.58</v>
      </c>
    </row>
    <row r="10" spans="1:3" ht="15" customHeight="1" x14ac:dyDescent="0.5">
      <c r="A10" s="275" t="str">
        <f>+'[1]Exhibit J-2 no Z rows'!A9</f>
        <v>Other Additions:</v>
      </c>
      <c r="B10" s="275"/>
      <c r="C10" s="275"/>
    </row>
    <row r="11" spans="1:3" ht="15" customHeight="1" x14ac:dyDescent="0.5">
      <c r="A11" s="135" t="str">
        <f>+'[1]Exhibit J-2 no Z rows'!A10</f>
        <v>Other Revenue</v>
      </c>
      <c r="B11" s="61">
        <f>+'[1]Exhibit J-2 no Z rows'!B10</f>
        <v>14298696126.299999</v>
      </c>
      <c r="C11" s="61">
        <f>+'[1]Exhibit J-2 no Z rows'!C10</f>
        <v>14298696126.299999</v>
      </c>
    </row>
    <row r="12" spans="1:3" ht="15" customHeight="1" x14ac:dyDescent="0.5">
      <c r="A12" s="136" t="str">
        <f>+'[1]Exhibit J-2 no Z rows'!A11</f>
        <v>Total Other Additions</v>
      </c>
      <c r="B12" s="72">
        <f>+'[1]Exhibit J-2 no Z rows'!B11</f>
        <v>14298696126.299999</v>
      </c>
      <c r="C12" s="72">
        <f>+'[1]Exhibit J-2 no Z rows'!C11</f>
        <v>14298696126.299999</v>
      </c>
    </row>
    <row r="13" spans="1:3" ht="15" customHeight="1" x14ac:dyDescent="0.5">
      <c r="A13" s="16" t="str">
        <f>+'[1]Exhibit J-2 no Z rows'!A12</f>
        <v>Total Additions</v>
      </c>
      <c r="B13" s="72">
        <f>+'[1]Exhibit J-2 no Z rows'!B12</f>
        <v>14310060154.879999</v>
      </c>
      <c r="C13" s="72">
        <f>+'[1]Exhibit J-2 no Z rows'!C12</f>
        <v>14310060154.879999</v>
      </c>
    </row>
    <row r="14" spans="1:3" ht="27.6" customHeight="1" x14ac:dyDescent="0.5">
      <c r="A14" s="306" t="str">
        <f>+'[1]Exhibit J-2 no Z rows'!A13</f>
        <v>DEDUCTIONS</v>
      </c>
      <c r="B14" s="306"/>
      <c r="C14" s="306"/>
    </row>
    <row r="15" spans="1:3" ht="15" customHeight="1" x14ac:dyDescent="0.5">
      <c r="A15" s="136" t="str">
        <f>+'[1]Exhibit J-2 no Z rows'!A14</f>
        <v>Interest Expense</v>
      </c>
      <c r="B15" s="69">
        <f>+'[1]Exhibit J-2 no Z rows'!B14</f>
        <v>11071771.01</v>
      </c>
      <c r="C15" s="69">
        <f>+'[1]Exhibit J-2 no Z rows'!C14</f>
        <v>11071771.01</v>
      </c>
    </row>
    <row r="16" spans="1:3" ht="15" customHeight="1" x14ac:dyDescent="0.5">
      <c r="A16" s="136" t="str">
        <f>+'[1]Exhibit J-2 no Z rows'!A15</f>
        <v>Intergovernmental Payments</v>
      </c>
      <c r="B16" s="61">
        <f>+'[1]Exhibit J-2 no Z rows'!B15</f>
        <v>14219960942.42</v>
      </c>
      <c r="C16" s="61">
        <f>+'[1]Exhibit J-2 no Z rows'!C15</f>
        <v>14219960942.42</v>
      </c>
    </row>
    <row r="17" spans="1:3" ht="15" customHeight="1" x14ac:dyDescent="0.5">
      <c r="A17" s="16" t="str">
        <f>+'[1]Exhibit J-2 no Z rows'!A16</f>
        <v>Total Deductions</v>
      </c>
      <c r="B17" s="72">
        <f>+'[1]Exhibit J-2 no Z rows'!B16</f>
        <v>14231032713.43</v>
      </c>
      <c r="C17" s="72">
        <f>+'[1]Exhibit J-2 no Z rows'!C16</f>
        <v>14231032713.43</v>
      </c>
    </row>
    <row r="18" spans="1:3" ht="29.25" customHeight="1" x14ac:dyDescent="0.5">
      <c r="A18" s="16" t="str">
        <f>+'[1]Exhibit J-2 no Z rows'!A17</f>
        <v>INCREASE (DECREASE) IN NET POSITION</v>
      </c>
      <c r="B18" s="72">
        <f>+'[1]Exhibit J-2 no Z rows'!B17</f>
        <v>79027441.4499989</v>
      </c>
      <c r="C18" s="72">
        <f>+'[1]Exhibit J-2 no Z rows'!C17</f>
        <v>79027441.4499989</v>
      </c>
    </row>
    <row r="19" spans="1:3" ht="27.6" customHeight="1" x14ac:dyDescent="0.5">
      <c r="A19" s="306" t="str">
        <f>+'[1]Exhibit J-2 no Z rows'!A18</f>
        <v>NET POSITION</v>
      </c>
      <c r="B19" s="306"/>
      <c r="C19" s="306"/>
    </row>
    <row r="20" spans="1:3" ht="15" customHeight="1" x14ac:dyDescent="0.5">
      <c r="A20" s="136" t="str">
        <f>+'[1]Exhibit J-2 no Z rows'!A19</f>
        <v>Net Position, September 1, 2024</v>
      </c>
      <c r="B20" s="61">
        <f>+'[1]Exhibit J-2 no Z rows'!B19</f>
        <v>1717569014.99</v>
      </c>
      <c r="C20" s="61">
        <f>+'[1]Exhibit J-2 no Z rows'!C19</f>
        <v>1717569014.99</v>
      </c>
    </row>
    <row r="21" spans="1:3" ht="15" customHeight="1" thickBot="1" x14ac:dyDescent="0.55000000000000004">
      <c r="A21" s="136" t="str">
        <f>+'[1]Exhibit J-2 no Z rows'!A20</f>
        <v>Net Position, August 31, 2025</v>
      </c>
      <c r="B21" s="68">
        <f>+'[1]Exhibit J-2 no Z rows'!B20</f>
        <v>1796596456.4400001</v>
      </c>
      <c r="C21" s="68">
        <f>+'[1]Exhibit J-2 no Z rows'!C20</f>
        <v>1796596456.4400001</v>
      </c>
    </row>
    <row r="22" spans="1:3" ht="31" customHeight="1" thickTop="1" x14ac:dyDescent="0.5">
      <c r="A22" s="275" t="str">
        <f>+'[1]Exhibit J-2 no Z rows'!A21</f>
        <v>* USAS D24 GAAP fund is noted as (XXXX)
** USAS D23 fund is noted as U/F (XXXX)</v>
      </c>
      <c r="B22" s="275"/>
      <c r="C22" s="275"/>
    </row>
    <row r="23" spans="1:3" s="200" customFormat="1" ht="16.5" customHeight="1" x14ac:dyDescent="0.5">
      <c r="A23" s="260" t="s">
        <v>510</v>
      </c>
      <c r="B23" s="260"/>
      <c r="C23" s="260"/>
    </row>
    <row r="24" spans="1:3" ht="18.3" customHeight="1" x14ac:dyDescent="0.5">
      <c r="A24" s="261" t="s">
        <v>511</v>
      </c>
      <c r="B24" s="261"/>
      <c r="C24" s="261"/>
    </row>
    <row r="25" spans="1:3" ht="15" hidden="1" customHeight="1" x14ac:dyDescent="0.5"/>
    <row r="26" spans="1:3" ht="15" hidden="1" customHeight="1" x14ac:dyDescent="0.5"/>
    <row r="27" spans="1:3" ht="15" hidden="1" customHeight="1" x14ac:dyDescent="0.5"/>
    <row r="28" spans="1:3" ht="15" hidden="1" customHeight="1" x14ac:dyDescent="0.5"/>
    <row r="29" spans="1:3" ht="15" hidden="1" customHeight="1" x14ac:dyDescent="0.5"/>
    <row r="30" spans="1:3" ht="15" hidden="1" customHeight="1" x14ac:dyDescent="0.5"/>
    <row r="31" spans="1:3" ht="15" hidden="1" customHeight="1" x14ac:dyDescent="0.5"/>
    <row r="32" spans="1:3"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sheetData>
  <mergeCells count="10">
    <mergeCell ref="A24:C24"/>
    <mergeCell ref="A19:C19"/>
    <mergeCell ref="A22:C22"/>
    <mergeCell ref="A14:C14"/>
    <mergeCell ref="A5:C5"/>
    <mergeCell ref="A1:XFD1"/>
    <mergeCell ref="A4:C4"/>
    <mergeCell ref="A3:C3"/>
    <mergeCell ref="A10:C10"/>
    <mergeCell ref="A23:C23"/>
  </mergeCells>
  <conditionalFormatting sqref="A1:A5">
    <cfRule type="cellIs" dxfId="10" priority="1" operator="equal">
      <formula>0</formula>
    </cfRule>
  </conditionalFormatting>
  <conditionalFormatting sqref="A6:C9 A10 A11:C13 A14 A15:C18 A19 A20:C21 A25:C28">
    <cfRule type="cellIs" dxfId="9" priority="3" operator="equal">
      <formula>0</formula>
    </cfRule>
  </conditionalFormatting>
  <conditionalFormatting sqref="B2:C2 A22:A24">
    <cfRule type="cellIs" dxfId="8" priority="2" operator="equal">
      <formula>0</formula>
    </cfRule>
  </conditionalFormatting>
  <hyperlinks>
    <hyperlink ref="A23" location="'Table of Contents'!A1" display="Return to TOC" xr:uid="{35926353-7DD8-48CC-9039-D1BB9BA74C64}"/>
  </hyperlink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4638F-4670-4DF6-92FE-CF893ABF9B00}">
  <sheetPr codeName="Sheet31"/>
  <dimension ref="A1:M38"/>
  <sheetViews>
    <sheetView showRuler="0" zoomScale="98" zoomScaleNormal="98" workbookViewId="0">
      <selection sqref="A1:XFD1"/>
    </sheetView>
  </sheetViews>
  <sheetFormatPr defaultColWidth="0" defaultRowHeight="15" zeroHeight="1" x14ac:dyDescent="0.5"/>
  <cols>
    <col min="1" max="1" width="48.83203125" style="4" customWidth="1"/>
    <col min="2" max="2" width="13" style="4" bestFit="1" customWidth="1"/>
    <col min="3" max="4" width="19" style="4" customWidth="1"/>
    <col min="5" max="5" width="16.44140625" style="4" bestFit="1" customWidth="1"/>
    <col min="6" max="6" width="20.27734375" style="4" customWidth="1"/>
    <col min="7" max="7" width="19" style="4" customWidth="1"/>
    <col min="8" max="8" width="19" style="4" bestFit="1" customWidth="1"/>
    <col min="9" max="10" width="16.44140625" style="4" bestFit="1" customWidth="1"/>
    <col min="11" max="13" width="0" style="4" hidden="1" customWidth="1"/>
    <col min="14" max="16384" width="12.83203125" style="4" hidden="1"/>
  </cols>
  <sheetData>
    <row r="1" spans="1:13" s="288" customFormat="1" ht="17.7" customHeight="1" x14ac:dyDescent="0.6">
      <c r="A1" s="288" t="s">
        <v>556</v>
      </c>
    </row>
    <row r="2" spans="1:13" s="227" customFormat="1" ht="44.7" customHeight="1" x14ac:dyDescent="0.5">
      <c r="A2" s="254" t="s">
        <v>568</v>
      </c>
      <c r="B2" s="243" t="s">
        <v>569</v>
      </c>
      <c r="C2" s="254" t="s">
        <v>589</v>
      </c>
      <c r="D2" s="254" t="s">
        <v>590</v>
      </c>
      <c r="E2" s="254" t="s">
        <v>570</v>
      </c>
      <c r="F2" s="254" t="s">
        <v>572</v>
      </c>
      <c r="G2" s="254" t="s">
        <v>591</v>
      </c>
      <c r="H2" s="254" t="s">
        <v>590</v>
      </c>
      <c r="I2" s="254" t="s">
        <v>571</v>
      </c>
      <c r="J2" s="254" t="s">
        <v>573</v>
      </c>
      <c r="K2" s="231"/>
      <c r="L2" s="231"/>
      <c r="M2" s="231"/>
    </row>
    <row r="3" spans="1:13" ht="15" customHeight="1" x14ac:dyDescent="0.5">
      <c r="A3" s="302" t="s">
        <v>484</v>
      </c>
      <c r="B3" s="302"/>
      <c r="C3" s="302"/>
      <c r="D3" s="302"/>
      <c r="E3" s="302"/>
      <c r="F3" s="302"/>
      <c r="G3" s="302"/>
      <c r="H3" s="302"/>
      <c r="I3" s="302"/>
      <c r="J3" s="302"/>
      <c r="K3" s="16"/>
      <c r="L3" s="16"/>
      <c r="M3" s="16"/>
    </row>
    <row r="4" spans="1:13" ht="15" customHeight="1" x14ac:dyDescent="0.5">
      <c r="A4" s="67" t="s">
        <v>485</v>
      </c>
      <c r="B4" s="154">
        <v>12.112</v>
      </c>
      <c r="C4" s="155">
        <v>0</v>
      </c>
      <c r="D4" s="155">
        <v>0</v>
      </c>
      <c r="E4" s="156">
        <v>4908769.3600000003</v>
      </c>
      <c r="F4" s="156">
        <v>4908769.3600000003</v>
      </c>
      <c r="G4" s="155">
        <v>0</v>
      </c>
      <c r="H4" s="155">
        <v>0</v>
      </c>
      <c r="I4" s="156">
        <v>4908769.3600000003</v>
      </c>
      <c r="J4" s="156">
        <v>4908769.3600000003</v>
      </c>
      <c r="K4" s="16"/>
      <c r="L4" s="16"/>
      <c r="M4" s="16"/>
    </row>
    <row r="5" spans="1:13" ht="15" customHeight="1" x14ac:dyDescent="0.5">
      <c r="A5" s="275" t="s">
        <v>486</v>
      </c>
      <c r="B5" s="275"/>
      <c r="C5" s="155">
        <v>0</v>
      </c>
      <c r="D5" s="155">
        <v>0</v>
      </c>
      <c r="E5" s="72">
        <v>4908769.3600000003</v>
      </c>
      <c r="F5" s="72">
        <v>4908769.3600000003</v>
      </c>
      <c r="G5" s="155">
        <v>0</v>
      </c>
      <c r="H5" s="155">
        <v>0</v>
      </c>
      <c r="I5" s="72">
        <v>4908769.3600000003</v>
      </c>
      <c r="J5" s="72">
        <v>4908769.3600000003</v>
      </c>
      <c r="K5" s="16"/>
      <c r="L5" s="16"/>
      <c r="M5" s="16"/>
    </row>
    <row r="6" spans="1:13" ht="15" customHeight="1" thickBot="1" x14ac:dyDescent="0.55000000000000004">
      <c r="A6" s="275" t="s">
        <v>487</v>
      </c>
      <c r="B6" s="275"/>
      <c r="C6" s="157">
        <v>0</v>
      </c>
      <c r="D6" s="157">
        <v>0</v>
      </c>
      <c r="E6" s="158">
        <v>4908769.3600000003</v>
      </c>
      <c r="F6" s="158">
        <v>4908769.3600000003</v>
      </c>
      <c r="G6" s="157">
        <v>0</v>
      </c>
      <c r="H6" s="157">
        <v>0</v>
      </c>
      <c r="I6" s="158">
        <v>4908769.3600000003</v>
      </c>
      <c r="J6" s="158">
        <v>4908769.3600000003</v>
      </c>
      <c r="K6" s="16"/>
      <c r="L6" s="16"/>
      <c r="M6" s="16"/>
    </row>
    <row r="7" spans="1:13" ht="15" customHeight="1" thickTop="1" x14ac:dyDescent="0.5">
      <c r="A7" s="275" t="s">
        <v>488</v>
      </c>
      <c r="B7" s="275"/>
      <c r="C7" s="275"/>
      <c r="D7" s="275"/>
      <c r="E7" s="275"/>
      <c r="F7" s="275"/>
      <c r="G7" s="275"/>
      <c r="H7" s="275"/>
      <c r="I7" s="275"/>
      <c r="J7" s="275"/>
      <c r="K7" s="16"/>
      <c r="L7" s="16"/>
      <c r="M7" s="16"/>
    </row>
    <row r="8" spans="1:13" ht="15" customHeight="1" x14ac:dyDescent="0.5">
      <c r="A8" s="275" t="s">
        <v>489</v>
      </c>
      <c r="B8" s="275"/>
      <c r="C8" s="275"/>
      <c r="D8" s="275"/>
      <c r="E8" s="275"/>
      <c r="F8" s="275"/>
      <c r="G8" s="275"/>
      <c r="H8" s="275"/>
      <c r="I8" s="275"/>
      <c r="J8" s="275"/>
      <c r="K8" s="16"/>
      <c r="L8" s="16"/>
      <c r="M8" s="16"/>
    </row>
    <row r="9" spans="1:13" ht="15" customHeight="1" x14ac:dyDescent="0.5">
      <c r="A9" s="275" t="s">
        <v>490</v>
      </c>
      <c r="B9" s="275"/>
      <c r="C9" s="275"/>
      <c r="D9" s="275"/>
      <c r="E9" s="275"/>
      <c r="F9" s="275"/>
      <c r="G9" s="275"/>
      <c r="H9" s="275"/>
      <c r="I9" s="275"/>
      <c r="J9" s="275"/>
      <c r="K9" s="16"/>
      <c r="L9" s="16"/>
      <c r="M9" s="16"/>
    </row>
    <row r="10" spans="1:13" ht="15" customHeight="1" x14ac:dyDescent="0.5">
      <c r="A10" s="275" t="s">
        <v>491</v>
      </c>
      <c r="B10" s="275"/>
      <c r="C10" s="155">
        <v>0</v>
      </c>
      <c r="D10" s="255">
        <v>0</v>
      </c>
      <c r="E10" s="255">
        <v>0</v>
      </c>
      <c r="F10" s="255">
        <v>0</v>
      </c>
      <c r="G10" s="255">
        <v>0</v>
      </c>
      <c r="H10" s="255">
        <v>0</v>
      </c>
      <c r="I10" s="255">
        <v>0</v>
      </c>
      <c r="J10" s="255">
        <v>0</v>
      </c>
      <c r="K10" s="16"/>
      <c r="L10" s="16"/>
      <c r="M10" s="16"/>
    </row>
    <row r="11" spans="1:13" ht="15.3" customHeight="1" x14ac:dyDescent="0.5">
      <c r="A11" s="275" t="s">
        <v>492</v>
      </c>
      <c r="B11" s="275"/>
      <c r="C11" s="155">
        <v>0</v>
      </c>
      <c r="D11" s="255">
        <v>0</v>
      </c>
      <c r="E11" s="255">
        <v>0</v>
      </c>
      <c r="F11" s="255">
        <v>0</v>
      </c>
      <c r="G11" s="255">
        <v>0</v>
      </c>
      <c r="H11" s="255">
        <v>0</v>
      </c>
      <c r="I11" s="255">
        <v>0</v>
      </c>
      <c r="J11" s="255">
        <v>0</v>
      </c>
      <c r="K11" s="16"/>
      <c r="L11" s="16"/>
      <c r="M11" s="16"/>
    </row>
    <row r="12" spans="1:13" ht="15" customHeight="1" x14ac:dyDescent="0.5">
      <c r="A12" s="275" t="s">
        <v>493</v>
      </c>
      <c r="B12" s="275"/>
      <c r="C12" s="255">
        <v>0</v>
      </c>
      <c r="D12" s="255">
        <v>0</v>
      </c>
      <c r="E12" s="255">
        <v>0</v>
      </c>
      <c r="F12" s="255">
        <v>0</v>
      </c>
      <c r="G12" s="255">
        <v>0</v>
      </c>
      <c r="H12" s="255">
        <v>0</v>
      </c>
      <c r="I12" s="255">
        <v>0</v>
      </c>
      <c r="J12" s="255">
        <v>0</v>
      </c>
      <c r="K12" s="16"/>
      <c r="L12" s="16"/>
      <c r="M12" s="16"/>
    </row>
    <row r="13" spans="1:13" ht="15" customHeight="1" x14ac:dyDescent="0.5">
      <c r="A13" s="275" t="s">
        <v>494</v>
      </c>
      <c r="B13" s="275"/>
      <c r="C13" s="255">
        <v>0</v>
      </c>
      <c r="D13" s="255">
        <v>0</v>
      </c>
      <c r="E13" s="255">
        <v>0</v>
      </c>
      <c r="F13" s="255">
        <v>0</v>
      </c>
      <c r="G13" s="255">
        <v>0</v>
      </c>
      <c r="H13" s="255">
        <v>0</v>
      </c>
      <c r="I13" s="255">
        <v>0</v>
      </c>
      <c r="J13" s="255">
        <v>0</v>
      </c>
      <c r="K13" s="16"/>
      <c r="L13" s="16"/>
      <c r="M13" s="16"/>
    </row>
    <row r="14" spans="1:13" ht="15" customHeight="1" x14ac:dyDescent="0.5">
      <c r="A14" s="275" t="s">
        <v>495</v>
      </c>
      <c r="B14" s="275"/>
      <c r="C14" s="155">
        <v>0</v>
      </c>
      <c r="D14" s="255">
        <v>0</v>
      </c>
      <c r="E14" s="255">
        <v>0</v>
      </c>
      <c r="F14" s="255">
        <v>0</v>
      </c>
      <c r="G14" s="255">
        <v>0</v>
      </c>
      <c r="H14" s="255">
        <v>0</v>
      </c>
      <c r="I14" s="255">
        <v>0</v>
      </c>
      <c r="J14" s="255">
        <v>0</v>
      </c>
      <c r="K14" s="16"/>
      <c r="L14" s="16"/>
      <c r="M14" s="16"/>
    </row>
    <row r="15" spans="1:13" ht="15" customHeight="1" x14ac:dyDescent="0.5">
      <c r="A15" s="275" t="s">
        <v>491</v>
      </c>
      <c r="B15" s="275"/>
      <c r="C15" s="69">
        <v>4908769.3600000003</v>
      </c>
      <c r="D15" s="255">
        <v>0</v>
      </c>
      <c r="E15" s="255">
        <v>0</v>
      </c>
      <c r="F15" s="255">
        <v>0</v>
      </c>
      <c r="G15" s="255">
        <v>0</v>
      </c>
      <c r="H15" s="255">
        <v>0</v>
      </c>
      <c r="I15" s="255">
        <v>0</v>
      </c>
      <c r="J15" s="255">
        <v>0</v>
      </c>
      <c r="K15" s="16"/>
      <c r="L15" s="16"/>
      <c r="M15" s="16"/>
    </row>
    <row r="16" spans="1:13" ht="15" customHeight="1" x14ac:dyDescent="0.5">
      <c r="A16" s="275" t="s">
        <v>496</v>
      </c>
      <c r="B16" s="275"/>
      <c r="C16" s="155">
        <v>0</v>
      </c>
      <c r="D16" s="255">
        <v>0</v>
      </c>
      <c r="E16" s="255">
        <v>0</v>
      </c>
      <c r="F16" s="255">
        <v>0</v>
      </c>
      <c r="G16" s="255">
        <v>0</v>
      </c>
      <c r="H16" s="255">
        <v>0</v>
      </c>
      <c r="I16" s="255">
        <v>0</v>
      </c>
      <c r="J16" s="255">
        <v>0</v>
      </c>
      <c r="K16" s="16"/>
      <c r="L16" s="16"/>
      <c r="M16" s="16"/>
    </row>
    <row r="17" spans="1:13" ht="15" customHeight="1" x14ac:dyDescent="0.5">
      <c r="A17" s="275" t="s">
        <v>497</v>
      </c>
      <c r="B17" s="275"/>
      <c r="C17" s="275"/>
      <c r="D17" s="255">
        <v>0</v>
      </c>
      <c r="E17" s="255">
        <v>0</v>
      </c>
      <c r="F17" s="255">
        <v>0</v>
      </c>
      <c r="G17" s="255">
        <v>0</v>
      </c>
      <c r="H17" s="255">
        <v>0</v>
      </c>
      <c r="I17" s="255">
        <v>0</v>
      </c>
      <c r="J17" s="255">
        <v>0</v>
      </c>
      <c r="K17" s="16"/>
      <c r="L17" s="16"/>
      <c r="M17" s="16"/>
    </row>
    <row r="18" spans="1:13" ht="15" customHeight="1" thickBot="1" x14ac:dyDescent="0.55000000000000004">
      <c r="A18" s="275" t="s">
        <v>498</v>
      </c>
      <c r="B18" s="275"/>
      <c r="C18" s="145">
        <v>4908769.3600000003</v>
      </c>
      <c r="D18" s="255">
        <v>0</v>
      </c>
      <c r="E18" s="255">
        <v>0</v>
      </c>
      <c r="F18" s="255">
        <v>0</v>
      </c>
      <c r="G18" s="255">
        <v>0</v>
      </c>
      <c r="H18" s="255">
        <v>0</v>
      </c>
      <c r="I18" s="255">
        <v>0</v>
      </c>
      <c r="J18" s="255">
        <v>0</v>
      </c>
      <c r="K18" s="16"/>
      <c r="L18" s="16"/>
      <c r="M18" s="16"/>
    </row>
    <row r="19" spans="1:13" s="200" customFormat="1" ht="15" customHeight="1" thickTop="1" x14ac:dyDescent="0.5">
      <c r="A19" s="260" t="s">
        <v>510</v>
      </c>
      <c r="B19" s="260"/>
      <c r="C19" s="260"/>
      <c r="D19" s="260"/>
      <c r="E19" s="260"/>
      <c r="F19" s="260"/>
      <c r="G19" s="260"/>
      <c r="H19" s="260"/>
      <c r="I19" s="260"/>
      <c r="J19" s="260"/>
      <c r="K19" s="208"/>
      <c r="L19" s="208"/>
      <c r="M19" s="208"/>
    </row>
    <row r="20" spans="1:13" ht="15" customHeight="1" x14ac:dyDescent="0.5">
      <c r="A20" s="261" t="s">
        <v>511</v>
      </c>
      <c r="B20" s="261"/>
      <c r="C20" s="261"/>
      <c r="D20" s="261"/>
      <c r="E20" s="261"/>
      <c r="F20" s="261"/>
      <c r="G20" s="261"/>
      <c r="H20" s="261"/>
      <c r="I20" s="261"/>
      <c r="J20" s="261"/>
      <c r="K20" s="16"/>
      <c r="L20" s="16"/>
      <c r="M20" s="16"/>
    </row>
    <row r="21" spans="1:13" ht="15" hidden="1" customHeight="1" x14ac:dyDescent="0.5">
      <c r="A21" s="67"/>
      <c r="B21" s="67"/>
      <c r="C21" s="67"/>
      <c r="D21" s="67"/>
      <c r="E21" s="67"/>
      <c r="F21" s="67"/>
      <c r="G21" s="67"/>
      <c r="H21" s="67"/>
      <c r="I21" s="67"/>
      <c r="J21" s="67"/>
      <c r="K21" s="16"/>
      <c r="L21" s="16"/>
      <c r="M21" s="16"/>
    </row>
    <row r="22" spans="1:13" ht="15" hidden="1" customHeight="1" x14ac:dyDescent="0.5">
      <c r="A22" s="67"/>
      <c r="B22" s="67"/>
      <c r="C22" s="67"/>
      <c r="D22" s="67"/>
      <c r="E22" s="67"/>
      <c r="F22" s="67"/>
      <c r="G22" s="67"/>
      <c r="H22" s="67"/>
      <c r="I22" s="67"/>
      <c r="J22" s="67"/>
      <c r="K22" s="16"/>
      <c r="L22" s="16"/>
      <c r="M22" s="16"/>
    </row>
    <row r="23" spans="1:13" ht="15" hidden="1" customHeight="1" x14ac:dyDescent="0.5">
      <c r="A23" s="16"/>
      <c r="B23" s="16"/>
      <c r="C23" s="16"/>
      <c r="D23" s="16"/>
      <c r="E23" s="16"/>
      <c r="F23" s="16"/>
      <c r="G23" s="16"/>
      <c r="H23" s="16"/>
      <c r="I23" s="16"/>
      <c r="J23" s="16"/>
      <c r="K23" s="16"/>
      <c r="L23" s="16"/>
      <c r="M23" s="16"/>
    </row>
    <row r="24" spans="1:13" ht="15" hidden="1" customHeight="1" x14ac:dyDescent="0.5">
      <c r="A24" s="16"/>
      <c r="B24" s="16"/>
      <c r="C24" s="16"/>
      <c r="D24" s="16"/>
      <c r="E24" s="16"/>
      <c r="F24" s="16"/>
      <c r="G24" s="16"/>
      <c r="H24" s="16"/>
      <c r="I24" s="16"/>
      <c r="J24" s="16"/>
      <c r="K24" s="16"/>
      <c r="L24" s="16"/>
      <c r="M24" s="16"/>
    </row>
    <row r="25" spans="1:13" ht="15" hidden="1" customHeight="1" x14ac:dyDescent="0.5">
      <c r="A25" s="16"/>
      <c r="B25" s="16"/>
      <c r="C25" s="16"/>
      <c r="D25" s="16"/>
      <c r="E25" s="16"/>
      <c r="F25" s="16"/>
      <c r="G25" s="16"/>
      <c r="H25" s="16"/>
      <c r="I25" s="16"/>
      <c r="J25" s="16"/>
      <c r="K25" s="16"/>
      <c r="L25" s="16"/>
      <c r="M25" s="16"/>
    </row>
    <row r="26" spans="1:13" ht="15" hidden="1" customHeight="1" x14ac:dyDescent="0.5">
      <c r="A26" s="16"/>
      <c r="B26" s="16"/>
      <c r="C26" s="16"/>
      <c r="D26" s="16"/>
      <c r="E26" s="16"/>
      <c r="F26" s="16"/>
      <c r="G26" s="16"/>
      <c r="H26" s="16"/>
      <c r="I26" s="16"/>
      <c r="J26" s="16"/>
      <c r="K26" s="16"/>
      <c r="L26" s="16"/>
      <c r="M26" s="16"/>
    </row>
    <row r="27" spans="1:13" ht="15" hidden="1" customHeight="1" x14ac:dyDescent="0.5">
      <c r="A27" s="16"/>
      <c r="B27" s="16"/>
      <c r="C27" s="16"/>
      <c r="D27" s="16"/>
      <c r="E27" s="16"/>
      <c r="F27" s="16"/>
      <c r="G27" s="16"/>
      <c r="H27" s="16"/>
      <c r="I27" s="16"/>
      <c r="J27" s="16"/>
      <c r="K27" s="16"/>
      <c r="L27" s="16"/>
      <c r="M27" s="16"/>
    </row>
    <row r="28" spans="1:13" ht="15" hidden="1" customHeight="1" x14ac:dyDescent="0.5">
      <c r="A28" s="16"/>
      <c r="B28" s="16"/>
      <c r="C28" s="16"/>
      <c r="D28" s="16"/>
      <c r="E28" s="16"/>
      <c r="F28" s="16"/>
      <c r="G28" s="16"/>
      <c r="H28" s="16"/>
      <c r="I28" s="16"/>
      <c r="J28" s="16"/>
      <c r="K28" s="16"/>
      <c r="L28" s="16"/>
      <c r="M28" s="16"/>
    </row>
    <row r="29" spans="1:13" ht="15" hidden="1" customHeight="1" x14ac:dyDescent="0.5">
      <c r="A29" s="16"/>
      <c r="B29" s="16"/>
      <c r="C29" s="16"/>
      <c r="D29" s="16"/>
      <c r="E29" s="16"/>
      <c r="F29" s="16"/>
      <c r="G29" s="16"/>
      <c r="H29" s="16"/>
      <c r="I29" s="16"/>
      <c r="J29" s="16"/>
      <c r="K29" s="16"/>
      <c r="L29" s="16"/>
      <c r="M29" s="16"/>
    </row>
    <row r="30" spans="1:13" ht="15" hidden="1" customHeight="1" x14ac:dyDescent="0.5">
      <c r="A30" s="16"/>
      <c r="B30" s="16"/>
      <c r="C30" s="16"/>
      <c r="D30" s="16"/>
      <c r="E30" s="16"/>
      <c r="F30" s="16"/>
      <c r="G30" s="16"/>
      <c r="H30" s="16"/>
      <c r="I30" s="16"/>
      <c r="J30" s="16"/>
      <c r="K30" s="16"/>
      <c r="L30" s="16"/>
      <c r="M30" s="16"/>
    </row>
    <row r="31" spans="1:13" ht="15" hidden="1" customHeight="1" x14ac:dyDescent="0.5">
      <c r="A31" s="16"/>
      <c r="B31" s="16"/>
      <c r="C31" s="16"/>
      <c r="D31" s="16"/>
      <c r="E31" s="16"/>
      <c r="F31" s="16"/>
      <c r="G31" s="16"/>
      <c r="H31" s="16"/>
      <c r="I31" s="16"/>
      <c r="J31" s="16"/>
      <c r="K31" s="16"/>
      <c r="L31" s="16"/>
      <c r="M31" s="16"/>
    </row>
    <row r="32" spans="1:13" ht="15" hidden="1" customHeight="1" x14ac:dyDescent="0.5">
      <c r="A32" s="16"/>
      <c r="B32" s="16"/>
      <c r="C32" s="16"/>
      <c r="D32" s="16"/>
      <c r="E32" s="16"/>
      <c r="F32" s="16"/>
      <c r="G32" s="16"/>
      <c r="H32" s="16"/>
      <c r="I32" s="16"/>
      <c r="J32" s="16"/>
      <c r="K32" s="16"/>
      <c r="L32" s="16"/>
      <c r="M32" s="16"/>
    </row>
    <row r="33" spans="1:13" ht="15" hidden="1" customHeight="1" x14ac:dyDescent="0.5">
      <c r="A33" s="16"/>
      <c r="B33" s="16"/>
      <c r="C33" s="16"/>
      <c r="D33" s="16"/>
      <c r="E33" s="16"/>
      <c r="F33" s="16"/>
      <c r="G33" s="16"/>
      <c r="H33" s="16"/>
      <c r="I33" s="16"/>
      <c r="J33" s="16"/>
      <c r="K33" s="16"/>
      <c r="L33" s="16"/>
      <c r="M33" s="16"/>
    </row>
    <row r="34" spans="1:13" ht="15" hidden="1" customHeight="1" x14ac:dyDescent="0.5">
      <c r="A34" s="16"/>
      <c r="B34" s="16"/>
      <c r="C34" s="16"/>
      <c r="D34" s="16"/>
      <c r="E34" s="16"/>
      <c r="F34" s="16"/>
      <c r="G34" s="16"/>
      <c r="H34" s="16"/>
      <c r="I34" s="16"/>
      <c r="J34" s="16"/>
      <c r="K34" s="16"/>
      <c r="L34" s="16"/>
      <c r="M34" s="16"/>
    </row>
    <row r="35" spans="1:13" ht="15" hidden="1" customHeight="1" x14ac:dyDescent="0.5">
      <c r="A35" s="16"/>
      <c r="B35" s="16"/>
      <c r="C35" s="16"/>
      <c r="D35" s="16"/>
      <c r="E35" s="16"/>
      <c r="F35" s="16"/>
      <c r="G35" s="16"/>
      <c r="H35" s="16"/>
      <c r="I35" s="16"/>
      <c r="J35" s="16"/>
      <c r="K35" s="16"/>
      <c r="L35" s="16"/>
      <c r="M35" s="16"/>
    </row>
    <row r="36" spans="1:13" ht="15" hidden="1" customHeight="1" x14ac:dyDescent="0.5">
      <c r="A36" s="16"/>
      <c r="B36" s="16"/>
      <c r="C36" s="16"/>
      <c r="D36" s="16"/>
      <c r="E36" s="16"/>
      <c r="F36" s="16"/>
      <c r="G36" s="16"/>
      <c r="H36" s="16"/>
      <c r="I36" s="16"/>
      <c r="J36" s="16"/>
      <c r="K36" s="16"/>
      <c r="L36" s="16"/>
      <c r="M36" s="16"/>
    </row>
    <row r="37" spans="1:13" ht="15" hidden="1" customHeight="1" x14ac:dyDescent="0.5">
      <c r="K37" s="16"/>
      <c r="L37" s="16"/>
      <c r="M37" s="16"/>
    </row>
    <row r="38" spans="1:13" ht="15" hidden="1" customHeight="1" x14ac:dyDescent="0.5">
      <c r="K38" s="16"/>
      <c r="L38" s="16"/>
      <c r="M38" s="16"/>
    </row>
  </sheetData>
  <mergeCells count="18">
    <mergeCell ref="A19:J19"/>
    <mergeCell ref="A1:XFD1"/>
    <mergeCell ref="A20:J20"/>
    <mergeCell ref="A3:J3"/>
    <mergeCell ref="A7:J7"/>
    <mergeCell ref="A8:J8"/>
    <mergeCell ref="A9:J9"/>
    <mergeCell ref="A17:C17"/>
    <mergeCell ref="A18:B18"/>
    <mergeCell ref="A5:B5"/>
    <mergeCell ref="A6:B6"/>
    <mergeCell ref="A10:B10"/>
    <mergeCell ref="A11:B11"/>
    <mergeCell ref="A12:B12"/>
    <mergeCell ref="A13:B13"/>
    <mergeCell ref="A14:B14"/>
    <mergeCell ref="A15:B15"/>
    <mergeCell ref="A16:B16"/>
  </mergeCells>
  <conditionalFormatting sqref="A19:A20">
    <cfRule type="cellIs" dxfId="7" priority="1" operator="equal">
      <formula>0</formula>
    </cfRule>
  </conditionalFormatting>
  <hyperlinks>
    <hyperlink ref="A19" location="'Table of Contents'!A1" display="Return to TOC" xr:uid="{6DEAD4B2-6699-4B27-923D-98F28E614580}"/>
  </hyperlink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2AECA-4368-42A7-A2D8-FB7D9EEE01B6}">
  <sheetPr codeName="Sheet32">
    <tabColor rgb="FFFF0000"/>
  </sheetPr>
  <dimension ref="A1:I70"/>
  <sheetViews>
    <sheetView workbookViewId="0">
      <selection sqref="A1:XFD1"/>
    </sheetView>
  </sheetViews>
  <sheetFormatPr defaultColWidth="0" defaultRowHeight="15" zeroHeight="1" x14ac:dyDescent="0.5"/>
  <cols>
    <col min="1" max="1" width="64.33203125" style="4" customWidth="1"/>
    <col min="2" max="2" width="23.88671875" style="4" bestFit="1" customWidth="1"/>
    <col min="3" max="4" width="17.44140625" style="4" bestFit="1" customWidth="1"/>
    <col min="5" max="5" width="18.77734375" style="4" bestFit="1" customWidth="1"/>
    <col min="6" max="6" width="21.88671875" style="4" bestFit="1" customWidth="1"/>
    <col min="7" max="9" width="12.83203125" style="4" hidden="1" customWidth="1"/>
    <col min="10" max="16384" width="12.83203125" style="4" hidden="1"/>
  </cols>
  <sheetData>
    <row r="1" spans="1:9" s="312" customFormat="1" ht="42.3" customHeight="1" x14ac:dyDescent="0.4">
      <c r="A1" s="312" t="s">
        <v>557</v>
      </c>
    </row>
    <row r="2" spans="1:9" ht="65.849999999999994" customHeight="1" x14ac:dyDescent="0.5">
      <c r="A2" s="243" t="s">
        <v>420</v>
      </c>
      <c r="B2" s="176" t="s">
        <v>6</v>
      </c>
      <c r="C2" s="243" t="s">
        <v>421</v>
      </c>
      <c r="D2" s="243" t="s">
        <v>422</v>
      </c>
      <c r="E2" s="243" t="s">
        <v>423</v>
      </c>
      <c r="F2" s="176" t="s">
        <v>424</v>
      </c>
      <c r="G2" s="67"/>
    </row>
    <row r="3" spans="1:9" ht="15" customHeight="1" x14ac:dyDescent="0.5">
      <c r="A3" s="275" t="s">
        <v>7</v>
      </c>
      <c r="B3" s="275"/>
      <c r="C3" s="275"/>
      <c r="D3" s="275"/>
      <c r="E3" s="275"/>
      <c r="F3" s="275"/>
      <c r="G3" s="16"/>
    </row>
    <row r="4" spans="1:9" ht="15" customHeight="1" x14ac:dyDescent="0.5">
      <c r="A4" s="306" t="s">
        <v>8</v>
      </c>
      <c r="B4" s="306"/>
      <c r="C4" s="306"/>
      <c r="D4" s="306"/>
      <c r="E4" s="306"/>
      <c r="F4" s="306"/>
      <c r="G4" s="16"/>
    </row>
    <row r="5" spans="1:9" ht="15" customHeight="1" x14ac:dyDescent="0.5">
      <c r="A5" s="311" t="s">
        <v>9</v>
      </c>
      <c r="B5" s="311"/>
      <c r="C5" s="311"/>
      <c r="D5" s="311"/>
      <c r="E5" s="311"/>
      <c r="F5" s="311"/>
      <c r="G5" s="16"/>
    </row>
    <row r="6" spans="1:9" ht="15" customHeight="1" x14ac:dyDescent="0.5">
      <c r="A6" s="256" t="s">
        <v>11</v>
      </c>
      <c r="B6" s="159">
        <v>34910883516.010002</v>
      </c>
      <c r="C6" s="155">
        <v>0</v>
      </c>
      <c r="D6" s="155">
        <v>0</v>
      </c>
      <c r="E6" s="155">
        <v>0</v>
      </c>
      <c r="F6" s="159">
        <v>34910883516.010002</v>
      </c>
      <c r="G6" s="16"/>
    </row>
    <row r="7" spans="1:9" ht="15" customHeight="1" x14ac:dyDescent="0.5">
      <c r="A7" s="256" t="s">
        <v>10</v>
      </c>
      <c r="B7" s="160">
        <v>18689014.300000001</v>
      </c>
      <c r="C7" s="161">
        <v>0</v>
      </c>
      <c r="D7" s="161">
        <v>0</v>
      </c>
      <c r="E7" s="161">
        <v>0</v>
      </c>
      <c r="F7" s="162">
        <v>18689014.300000001</v>
      </c>
      <c r="G7" s="16"/>
    </row>
    <row r="8" spans="1:9" ht="15" customHeight="1" x14ac:dyDescent="0.5">
      <c r="A8" s="256" t="s">
        <v>425</v>
      </c>
      <c r="B8" s="69">
        <v>-233708986.06</v>
      </c>
      <c r="C8" s="161">
        <v>0</v>
      </c>
      <c r="D8" s="161">
        <v>0</v>
      </c>
      <c r="E8" s="161">
        <v>0</v>
      </c>
      <c r="F8" s="162">
        <v>-233708986.06</v>
      </c>
      <c r="G8" s="16"/>
    </row>
    <row r="9" spans="1:9" ht="15" customHeight="1" x14ac:dyDescent="0.5">
      <c r="A9" s="256" t="s">
        <v>13</v>
      </c>
      <c r="B9" s="69">
        <v>264583539.91</v>
      </c>
      <c r="C9" s="161">
        <v>0</v>
      </c>
      <c r="D9" s="161">
        <v>0</v>
      </c>
      <c r="E9" s="161">
        <v>0</v>
      </c>
      <c r="F9" s="162">
        <v>264583539.91</v>
      </c>
      <c r="G9" s="16"/>
    </row>
    <row r="10" spans="1:9" ht="15" customHeight="1" x14ac:dyDescent="0.5">
      <c r="A10" s="306" t="s">
        <v>14</v>
      </c>
      <c r="B10" s="306"/>
      <c r="C10" s="306"/>
      <c r="D10" s="306"/>
      <c r="E10" s="306"/>
      <c r="F10" s="306"/>
      <c r="G10" s="16"/>
    </row>
    <row r="11" spans="1:9" ht="15" customHeight="1" x14ac:dyDescent="0.5">
      <c r="A11" s="256" t="s">
        <v>15</v>
      </c>
      <c r="B11" s="69">
        <v>285466666.67000002</v>
      </c>
      <c r="C11" s="161">
        <v>0</v>
      </c>
      <c r="D11" s="161">
        <v>0</v>
      </c>
      <c r="E11" s="161">
        <v>0</v>
      </c>
      <c r="F11" s="162">
        <v>285466666.67000002</v>
      </c>
      <c r="G11" s="16"/>
    </row>
    <row r="12" spans="1:9" ht="15" customHeight="1" x14ac:dyDescent="0.5">
      <c r="A12" s="256" t="s">
        <v>426</v>
      </c>
      <c r="B12" s="69">
        <v>17281151.149999999</v>
      </c>
      <c r="C12" s="161">
        <v>0</v>
      </c>
      <c r="D12" s="161">
        <v>0</v>
      </c>
      <c r="E12" s="161">
        <v>0</v>
      </c>
      <c r="F12" s="162">
        <v>17281151.149999999</v>
      </c>
      <c r="G12" s="16"/>
      <c r="I12" s="4" t="s">
        <v>168</v>
      </c>
    </row>
    <row r="13" spans="1:9" ht="15" customHeight="1" x14ac:dyDescent="0.5">
      <c r="A13" s="256" t="s">
        <v>18</v>
      </c>
      <c r="B13" s="69">
        <v>55796424.130000003</v>
      </c>
      <c r="C13" s="161">
        <v>0</v>
      </c>
      <c r="D13" s="161">
        <v>0</v>
      </c>
      <c r="E13" s="161">
        <v>0</v>
      </c>
      <c r="F13" s="162">
        <v>55796424.130000003</v>
      </c>
      <c r="G13" s="16"/>
    </row>
    <row r="14" spans="1:9" ht="15" customHeight="1" x14ac:dyDescent="0.5">
      <c r="A14" s="256" t="s">
        <v>16</v>
      </c>
      <c r="B14" s="69">
        <v>5507325724.8199997</v>
      </c>
      <c r="C14" s="161">
        <v>0</v>
      </c>
      <c r="D14" s="161">
        <v>0</v>
      </c>
      <c r="E14" s="161">
        <v>0</v>
      </c>
      <c r="F14" s="162">
        <v>5507325724.8199997</v>
      </c>
      <c r="G14" s="16"/>
    </row>
    <row r="15" spans="1:9" ht="15" customHeight="1" x14ac:dyDescent="0.5">
      <c r="A15" s="256" t="s">
        <v>427</v>
      </c>
      <c r="B15" s="69">
        <v>2115752122.55</v>
      </c>
      <c r="C15" s="161">
        <v>0</v>
      </c>
      <c r="D15" s="161">
        <v>0</v>
      </c>
      <c r="E15" s="161">
        <v>0</v>
      </c>
      <c r="F15" s="162">
        <v>2115752122.55</v>
      </c>
      <c r="G15" s="16"/>
    </row>
    <row r="16" spans="1:9" ht="15" customHeight="1" x14ac:dyDescent="0.5">
      <c r="A16" s="256" t="s">
        <v>428</v>
      </c>
      <c r="B16" s="56">
        <v>0</v>
      </c>
      <c r="C16" s="161">
        <v>0</v>
      </c>
      <c r="D16" s="161">
        <v>0</v>
      </c>
      <c r="E16" s="161">
        <v>0</v>
      </c>
      <c r="F16" s="162">
        <v>0</v>
      </c>
      <c r="G16" s="16"/>
    </row>
    <row r="17" spans="1:7" ht="15" customHeight="1" x14ac:dyDescent="0.5">
      <c r="A17" s="256" t="s">
        <v>429</v>
      </c>
      <c r="B17" s="58">
        <v>0</v>
      </c>
      <c r="C17" s="80">
        <v>0</v>
      </c>
      <c r="D17" s="80">
        <v>0</v>
      </c>
      <c r="E17" s="80">
        <v>0</v>
      </c>
      <c r="F17" s="58">
        <v>0</v>
      </c>
      <c r="G17" s="16"/>
    </row>
    <row r="18" spans="1:7" ht="15" customHeight="1" x14ac:dyDescent="0.5">
      <c r="A18" s="256" t="s">
        <v>20</v>
      </c>
      <c r="B18" s="163">
        <v>42942069173.480003</v>
      </c>
      <c r="C18" s="164">
        <v>0</v>
      </c>
      <c r="D18" s="164">
        <v>0</v>
      </c>
      <c r="E18" s="164">
        <v>0</v>
      </c>
      <c r="F18" s="163">
        <v>42942069173.480003</v>
      </c>
      <c r="G18" s="16"/>
    </row>
    <row r="19" spans="1:7" ht="15" customHeight="1" x14ac:dyDescent="0.5">
      <c r="A19" s="306" t="s">
        <v>21</v>
      </c>
      <c r="B19" s="306"/>
      <c r="C19" s="306"/>
      <c r="D19" s="306"/>
      <c r="E19" s="306"/>
      <c r="F19" s="306"/>
      <c r="G19" s="16"/>
    </row>
    <row r="20" spans="1:7" ht="15" customHeight="1" x14ac:dyDescent="0.5">
      <c r="A20" s="306" t="s">
        <v>430</v>
      </c>
      <c r="B20" s="306"/>
      <c r="C20" s="306"/>
      <c r="D20" s="306"/>
      <c r="E20" s="306"/>
      <c r="F20" s="306"/>
      <c r="G20" s="16"/>
    </row>
    <row r="21" spans="1:7" ht="15" customHeight="1" x14ac:dyDescent="0.5">
      <c r="A21" s="256" t="s">
        <v>431</v>
      </c>
      <c r="B21" s="69">
        <v>22952289404.700001</v>
      </c>
      <c r="C21" s="161">
        <v>0</v>
      </c>
      <c r="D21" s="161">
        <v>0</v>
      </c>
      <c r="E21" s="161">
        <v>0</v>
      </c>
      <c r="F21" s="162">
        <v>22952289404.700001</v>
      </c>
      <c r="G21" s="16"/>
    </row>
    <row r="22" spans="1:7" ht="15" customHeight="1" x14ac:dyDescent="0.5">
      <c r="A22" s="306" t="s">
        <v>432</v>
      </c>
      <c r="B22" s="306"/>
      <c r="C22" s="306"/>
      <c r="D22" s="306"/>
      <c r="E22" s="306"/>
      <c r="F22" s="306"/>
      <c r="G22" s="16"/>
    </row>
    <row r="23" spans="1:7" ht="15" customHeight="1" x14ac:dyDescent="0.5">
      <c r="A23" s="306" t="s">
        <v>433</v>
      </c>
      <c r="B23" s="306"/>
      <c r="C23" s="306"/>
      <c r="D23" s="306"/>
      <c r="E23" s="306"/>
      <c r="F23" s="306"/>
      <c r="G23" s="16"/>
    </row>
    <row r="24" spans="1:7" ht="15" customHeight="1" x14ac:dyDescent="0.5">
      <c r="A24" s="256" t="s">
        <v>434</v>
      </c>
      <c r="B24" s="161">
        <v>0</v>
      </c>
      <c r="C24" s="162">
        <v>276704.43</v>
      </c>
      <c r="D24" s="161">
        <v>0</v>
      </c>
      <c r="E24" s="161">
        <v>0</v>
      </c>
      <c r="F24" s="162">
        <v>276704.43</v>
      </c>
      <c r="G24" s="16"/>
    </row>
    <row r="25" spans="1:7" ht="15" customHeight="1" x14ac:dyDescent="0.5">
      <c r="A25" s="256" t="s">
        <v>435</v>
      </c>
      <c r="B25" s="161">
        <v>0</v>
      </c>
      <c r="C25" s="162">
        <v>-276704.43</v>
      </c>
      <c r="D25" s="161">
        <v>0</v>
      </c>
      <c r="E25" s="161">
        <v>0</v>
      </c>
      <c r="F25" s="162">
        <v>-276704.43</v>
      </c>
      <c r="G25" s="16"/>
    </row>
    <row r="26" spans="1:7" ht="15" customHeight="1" x14ac:dyDescent="0.5">
      <c r="A26" s="256" t="s">
        <v>436</v>
      </c>
      <c r="B26" s="161">
        <v>0</v>
      </c>
      <c r="C26" s="162">
        <v>3207683.87</v>
      </c>
      <c r="D26" s="161">
        <v>0</v>
      </c>
      <c r="E26" s="161">
        <v>0</v>
      </c>
      <c r="F26" s="162">
        <v>3207683.87</v>
      </c>
      <c r="G26" s="16"/>
    </row>
    <row r="27" spans="1:7" ht="15" customHeight="1" x14ac:dyDescent="0.5">
      <c r="A27" s="256" t="s">
        <v>437</v>
      </c>
      <c r="B27" s="80">
        <v>0</v>
      </c>
      <c r="C27" s="58">
        <v>-3207683.87</v>
      </c>
      <c r="D27" s="80">
        <v>0</v>
      </c>
      <c r="E27" s="80">
        <v>0</v>
      </c>
      <c r="F27" s="58">
        <v>-3207683.87</v>
      </c>
      <c r="G27" s="16"/>
    </row>
    <row r="28" spans="1:7" ht="15" customHeight="1" x14ac:dyDescent="0.5">
      <c r="A28" s="256" t="s">
        <v>24</v>
      </c>
      <c r="B28" s="164">
        <v>22952289404.700001</v>
      </c>
      <c r="C28" s="164">
        <v>0</v>
      </c>
      <c r="D28" s="164">
        <v>0</v>
      </c>
      <c r="E28" s="164">
        <v>0</v>
      </c>
      <c r="F28" s="164">
        <v>22952289404.700001</v>
      </c>
      <c r="G28" s="16"/>
    </row>
    <row r="29" spans="1:7" ht="15" customHeight="1" thickBot="1" x14ac:dyDescent="0.55000000000000004">
      <c r="A29" s="256" t="s">
        <v>25</v>
      </c>
      <c r="B29" s="165">
        <v>65894358578.18</v>
      </c>
      <c r="C29" s="166">
        <v>0</v>
      </c>
      <c r="D29" s="166">
        <v>0</v>
      </c>
      <c r="E29" s="166">
        <v>0</v>
      </c>
      <c r="F29" s="165">
        <v>65894358578.18</v>
      </c>
      <c r="G29" s="16"/>
    </row>
    <row r="30" spans="1:7" ht="15" customHeight="1" thickTop="1" x14ac:dyDescent="0.5">
      <c r="A30" s="275" t="s">
        <v>26</v>
      </c>
      <c r="B30" s="275"/>
      <c r="C30" s="275"/>
      <c r="D30" s="275"/>
      <c r="E30" s="275"/>
      <c r="F30" s="275"/>
      <c r="G30" s="16"/>
    </row>
    <row r="31" spans="1:7" ht="15" customHeight="1" x14ac:dyDescent="0.5">
      <c r="A31" s="306" t="s">
        <v>27</v>
      </c>
      <c r="B31" s="306"/>
      <c r="C31" s="306"/>
      <c r="D31" s="306"/>
      <c r="E31" s="306"/>
      <c r="F31" s="306"/>
      <c r="G31" s="16"/>
    </row>
    <row r="32" spans="1:7" ht="15" customHeight="1" x14ac:dyDescent="0.5">
      <c r="A32" s="306" t="s">
        <v>28</v>
      </c>
      <c r="B32" s="306"/>
      <c r="C32" s="306"/>
      <c r="D32" s="306"/>
      <c r="E32" s="306"/>
      <c r="F32" s="306"/>
      <c r="G32" s="16"/>
    </row>
    <row r="33" spans="1:7" ht="15" customHeight="1" x14ac:dyDescent="0.5">
      <c r="A33" s="306" t="s">
        <v>29</v>
      </c>
      <c r="B33" s="306"/>
      <c r="C33" s="306"/>
      <c r="D33" s="306"/>
      <c r="E33" s="306"/>
      <c r="F33" s="306"/>
      <c r="G33" s="16"/>
    </row>
    <row r="34" spans="1:7" ht="15" customHeight="1" x14ac:dyDescent="0.5">
      <c r="A34" s="256" t="s">
        <v>15</v>
      </c>
      <c r="B34" s="69">
        <v>21299138.190000001</v>
      </c>
      <c r="C34" s="161">
        <v>0</v>
      </c>
      <c r="D34" s="161">
        <v>0</v>
      </c>
      <c r="E34" s="161">
        <v>0</v>
      </c>
      <c r="F34" s="162">
        <v>21299138.190000001</v>
      </c>
      <c r="G34" s="16"/>
    </row>
    <row r="35" spans="1:7" ht="15" customHeight="1" x14ac:dyDescent="0.5">
      <c r="A35" s="256" t="s">
        <v>30</v>
      </c>
      <c r="B35" s="69">
        <v>202047.68</v>
      </c>
      <c r="C35" s="161">
        <v>0</v>
      </c>
      <c r="D35" s="161">
        <v>0</v>
      </c>
      <c r="E35" s="161">
        <v>0</v>
      </c>
      <c r="F35" s="162">
        <v>202047.68</v>
      </c>
      <c r="G35" s="16"/>
    </row>
    <row r="36" spans="1:7" ht="15" customHeight="1" x14ac:dyDescent="0.5">
      <c r="A36" s="306" t="s">
        <v>438</v>
      </c>
      <c r="B36" s="306"/>
      <c r="C36" s="306"/>
      <c r="D36" s="306"/>
      <c r="E36" s="306"/>
      <c r="F36" s="306"/>
      <c r="G36" s="16"/>
    </row>
    <row r="37" spans="1:7" ht="15" customHeight="1" x14ac:dyDescent="0.5">
      <c r="A37" s="256" t="s">
        <v>439</v>
      </c>
      <c r="B37" s="167">
        <v>3942733</v>
      </c>
      <c r="C37" s="161">
        <v>0</v>
      </c>
      <c r="D37" s="161">
        <v>0</v>
      </c>
      <c r="E37" s="161">
        <v>0</v>
      </c>
      <c r="F37" s="162">
        <v>3942733</v>
      </c>
      <c r="G37" s="16"/>
    </row>
    <row r="38" spans="1:7" ht="15" customHeight="1" x14ac:dyDescent="0.5">
      <c r="A38" s="256" t="s">
        <v>440</v>
      </c>
      <c r="B38" s="69">
        <v>31929376.140000001</v>
      </c>
      <c r="C38" s="161">
        <v>0</v>
      </c>
      <c r="D38" s="161">
        <v>0</v>
      </c>
      <c r="E38" s="161">
        <v>0</v>
      </c>
      <c r="F38" s="162">
        <v>31929376.140000001</v>
      </c>
      <c r="G38" s="16"/>
    </row>
    <row r="39" spans="1:7" ht="15" customHeight="1" x14ac:dyDescent="0.5">
      <c r="A39" s="306" t="s">
        <v>441</v>
      </c>
      <c r="B39" s="306"/>
      <c r="C39" s="306"/>
      <c r="D39" s="306"/>
      <c r="E39" s="306"/>
      <c r="F39" s="306"/>
      <c r="G39" s="16"/>
    </row>
    <row r="40" spans="1:7" ht="15" customHeight="1" x14ac:dyDescent="0.5">
      <c r="A40" s="257" t="s">
        <v>33</v>
      </c>
      <c r="B40" s="69">
        <v>27318650.780000001</v>
      </c>
      <c r="C40" s="161">
        <v>0</v>
      </c>
      <c r="D40" s="161">
        <v>0</v>
      </c>
      <c r="E40" s="161">
        <v>0</v>
      </c>
      <c r="F40" s="162">
        <v>27318650.780000001</v>
      </c>
      <c r="G40" s="16"/>
    </row>
    <row r="41" spans="1:7" ht="15" customHeight="1" x14ac:dyDescent="0.5">
      <c r="A41" s="306" t="s">
        <v>442</v>
      </c>
      <c r="B41" s="306"/>
      <c r="C41" s="306"/>
      <c r="D41" s="306"/>
      <c r="E41" s="306"/>
      <c r="F41" s="306"/>
      <c r="G41" s="16"/>
    </row>
    <row r="42" spans="1:7" ht="15" customHeight="1" x14ac:dyDescent="0.5">
      <c r="A42" s="256" t="s">
        <v>34</v>
      </c>
      <c r="B42" s="69">
        <v>356089777.72000003</v>
      </c>
      <c r="C42" s="161">
        <v>0</v>
      </c>
      <c r="D42" s="161">
        <v>0</v>
      </c>
      <c r="E42" s="161">
        <v>0</v>
      </c>
      <c r="F42" s="162">
        <v>356089777.72000003</v>
      </c>
      <c r="G42" s="16"/>
    </row>
    <row r="43" spans="1:7" ht="15" customHeight="1" x14ac:dyDescent="0.5">
      <c r="A43" s="256" t="s">
        <v>443</v>
      </c>
      <c r="B43" s="69">
        <v>334010248.98000002</v>
      </c>
      <c r="C43" s="161">
        <v>0</v>
      </c>
      <c r="D43" s="161">
        <v>0</v>
      </c>
      <c r="E43" s="161">
        <v>0</v>
      </c>
      <c r="F43" s="162">
        <v>334010248.98000002</v>
      </c>
      <c r="G43" s="16"/>
    </row>
    <row r="44" spans="1:7" ht="15" customHeight="1" x14ac:dyDescent="0.5">
      <c r="A44" s="256" t="s">
        <v>444</v>
      </c>
      <c r="B44" s="69">
        <v>5002405521.6800003</v>
      </c>
      <c r="C44" s="161">
        <v>0</v>
      </c>
      <c r="D44" s="161">
        <v>0</v>
      </c>
      <c r="E44" s="161">
        <v>0</v>
      </c>
      <c r="F44" s="162">
        <v>5002405521.6800003</v>
      </c>
      <c r="G44" s="16"/>
    </row>
    <row r="45" spans="1:7" ht="15" customHeight="1" x14ac:dyDescent="0.5">
      <c r="A45" s="256" t="s">
        <v>445</v>
      </c>
      <c r="B45" s="69">
        <v>432410543.42000002</v>
      </c>
      <c r="C45" s="16">
        <v>0</v>
      </c>
      <c r="D45" s="16">
        <v>0</v>
      </c>
      <c r="E45" s="162">
        <v>-411990943.63999999</v>
      </c>
      <c r="F45" s="162">
        <v>20419599.780000001</v>
      </c>
      <c r="G45" s="16"/>
    </row>
    <row r="46" spans="1:7" ht="15" customHeight="1" x14ac:dyDescent="0.5">
      <c r="A46" s="256" t="s">
        <v>446</v>
      </c>
      <c r="B46" s="161">
        <v>0</v>
      </c>
      <c r="C46" s="161">
        <v>0</v>
      </c>
      <c r="D46" s="56">
        <v>0</v>
      </c>
      <c r="E46" s="161">
        <v>0</v>
      </c>
      <c r="F46" s="56">
        <v>0</v>
      </c>
      <c r="G46" s="16"/>
    </row>
    <row r="47" spans="1:7" ht="15" customHeight="1" x14ac:dyDescent="0.5">
      <c r="A47" s="256" t="s">
        <v>447</v>
      </c>
      <c r="B47" s="80">
        <v>0</v>
      </c>
      <c r="C47" s="80">
        <v>0</v>
      </c>
      <c r="D47" s="80">
        <v>0</v>
      </c>
      <c r="E47" s="80">
        <v>0</v>
      </c>
      <c r="F47" s="80">
        <v>0</v>
      </c>
      <c r="G47" s="16"/>
    </row>
    <row r="48" spans="1:7" ht="15" customHeight="1" x14ac:dyDescent="0.5">
      <c r="A48" s="256" t="s">
        <v>38</v>
      </c>
      <c r="B48" s="168">
        <v>6209608037.5900002</v>
      </c>
      <c r="C48" s="164">
        <v>0</v>
      </c>
      <c r="D48" s="164">
        <v>0</v>
      </c>
      <c r="E48" s="164">
        <v>-411990943.63999999</v>
      </c>
      <c r="F48" s="164">
        <v>5797617093.9499998</v>
      </c>
      <c r="G48" s="16"/>
    </row>
    <row r="49" spans="1:7" ht="15" customHeight="1" x14ac:dyDescent="0.5">
      <c r="A49" s="256" t="s">
        <v>39</v>
      </c>
      <c r="B49" s="168">
        <v>6209608037.5900002</v>
      </c>
      <c r="C49" s="164">
        <v>0</v>
      </c>
      <c r="D49" s="164">
        <v>0</v>
      </c>
      <c r="E49" s="164">
        <v>-411990943.63999999</v>
      </c>
      <c r="F49" s="164">
        <v>5797617093.9499998</v>
      </c>
      <c r="G49" s="16"/>
    </row>
    <row r="50" spans="1:7" ht="15" customHeight="1" x14ac:dyDescent="0.5">
      <c r="A50" s="275" t="s">
        <v>40</v>
      </c>
      <c r="B50" s="275"/>
      <c r="C50" s="275"/>
      <c r="D50" s="275"/>
      <c r="E50" s="275"/>
      <c r="F50" s="275"/>
      <c r="G50" s="16"/>
    </row>
    <row r="51" spans="1:7" ht="15" customHeight="1" x14ac:dyDescent="0.5">
      <c r="A51" s="256" t="s">
        <v>41</v>
      </c>
      <c r="B51" s="169">
        <v>982440040.86000001</v>
      </c>
      <c r="C51" s="58">
        <v>0</v>
      </c>
      <c r="D51" s="58">
        <v>0</v>
      </c>
      <c r="E51" s="58">
        <v>0</v>
      </c>
      <c r="F51" s="58">
        <v>982440040.86000001</v>
      </c>
      <c r="G51" s="16"/>
    </row>
    <row r="52" spans="1:7" ht="15" customHeight="1" x14ac:dyDescent="0.5">
      <c r="A52" s="256" t="s">
        <v>42</v>
      </c>
      <c r="B52" s="168">
        <v>982440040.86000001</v>
      </c>
      <c r="C52" s="168">
        <v>0</v>
      </c>
      <c r="D52" s="168">
        <v>0</v>
      </c>
      <c r="E52" s="168">
        <v>0</v>
      </c>
      <c r="F52" s="168">
        <v>982440040.86000001</v>
      </c>
      <c r="G52" s="16"/>
    </row>
    <row r="53" spans="1:7" ht="15" customHeight="1" x14ac:dyDescent="0.5">
      <c r="A53" s="275" t="s">
        <v>43</v>
      </c>
      <c r="B53" s="275"/>
      <c r="C53" s="275"/>
      <c r="D53" s="275"/>
      <c r="E53" s="275"/>
      <c r="F53" s="275"/>
      <c r="G53" s="16"/>
    </row>
    <row r="54" spans="1:7" ht="15" customHeight="1" x14ac:dyDescent="0.5">
      <c r="A54" s="306" t="s">
        <v>44</v>
      </c>
      <c r="B54" s="306"/>
      <c r="C54" s="306"/>
      <c r="D54" s="306"/>
      <c r="E54" s="306"/>
      <c r="F54" s="306"/>
      <c r="G54" s="16"/>
    </row>
    <row r="55" spans="1:7" ht="15" customHeight="1" x14ac:dyDescent="0.5">
      <c r="A55" s="306" t="s">
        <v>448</v>
      </c>
      <c r="B55" s="306"/>
      <c r="C55" s="306"/>
      <c r="D55" s="306"/>
      <c r="E55" s="306"/>
      <c r="F55" s="306"/>
      <c r="G55" s="16"/>
    </row>
    <row r="56" spans="1:7" ht="15" customHeight="1" x14ac:dyDescent="0.5">
      <c r="A56" s="306" t="s">
        <v>449</v>
      </c>
      <c r="B56" s="306"/>
      <c r="C56" s="306"/>
      <c r="D56" s="306"/>
      <c r="E56" s="306"/>
      <c r="F56" s="306"/>
      <c r="G56" s="16"/>
    </row>
    <row r="57" spans="1:7" ht="15" customHeight="1" x14ac:dyDescent="0.5">
      <c r="A57" s="256" t="s">
        <v>46</v>
      </c>
      <c r="B57" s="160">
        <v>1957578283.5799999</v>
      </c>
      <c r="C57" s="161">
        <v>0</v>
      </c>
      <c r="D57" s="161">
        <v>0</v>
      </c>
      <c r="E57" s="161">
        <v>0</v>
      </c>
      <c r="F57" s="161">
        <v>0</v>
      </c>
      <c r="G57" s="16"/>
    </row>
    <row r="58" spans="1:7" ht="15" customHeight="1" x14ac:dyDescent="0.5">
      <c r="A58" s="256" t="s">
        <v>47</v>
      </c>
      <c r="B58" s="160">
        <v>125729421.42</v>
      </c>
      <c r="C58" s="161">
        <v>0</v>
      </c>
      <c r="D58" s="161">
        <v>0</v>
      </c>
      <c r="E58" s="161">
        <v>0</v>
      </c>
      <c r="F58" s="161">
        <v>0</v>
      </c>
      <c r="G58" s="16"/>
    </row>
    <row r="59" spans="1:7" ht="15" customHeight="1" x14ac:dyDescent="0.5">
      <c r="A59" s="256" t="s">
        <v>450</v>
      </c>
      <c r="B59" s="160">
        <v>0</v>
      </c>
      <c r="C59" s="161">
        <v>0</v>
      </c>
      <c r="D59" s="161">
        <v>0</v>
      </c>
      <c r="E59" s="161">
        <v>0</v>
      </c>
      <c r="F59" s="161">
        <v>0</v>
      </c>
      <c r="G59" s="16"/>
    </row>
    <row r="60" spans="1:7" ht="15" customHeight="1" x14ac:dyDescent="0.5">
      <c r="A60" s="256" t="s">
        <v>48</v>
      </c>
      <c r="B60" s="170">
        <v>56619002794.730003</v>
      </c>
      <c r="C60" s="161">
        <v>0</v>
      </c>
      <c r="D60" s="161">
        <v>0</v>
      </c>
      <c r="E60" s="161">
        <v>0</v>
      </c>
      <c r="F60" s="161">
        <v>0</v>
      </c>
      <c r="G60" s="16"/>
    </row>
    <row r="61" spans="1:7" ht="15" customHeight="1" x14ac:dyDescent="0.5">
      <c r="A61" s="256" t="s">
        <v>49</v>
      </c>
      <c r="B61" s="171">
        <v>58702310499.730003</v>
      </c>
      <c r="C61" s="161">
        <v>0</v>
      </c>
      <c r="D61" s="161">
        <v>0</v>
      </c>
      <c r="E61" s="161">
        <v>0</v>
      </c>
      <c r="F61" s="161">
        <v>0</v>
      </c>
      <c r="G61" s="16"/>
    </row>
    <row r="62" spans="1:7" ht="16" customHeight="1" thickBot="1" x14ac:dyDescent="0.55000000000000004">
      <c r="A62" s="256" t="s">
        <v>451</v>
      </c>
      <c r="B62" s="172">
        <v>65894358578.18</v>
      </c>
      <c r="C62" s="161">
        <v>0</v>
      </c>
      <c r="D62" s="161">
        <v>0</v>
      </c>
      <c r="E62" s="161">
        <v>0</v>
      </c>
      <c r="F62" s="161">
        <v>0</v>
      </c>
      <c r="G62" s="16"/>
    </row>
    <row r="63" spans="1:7" ht="15" customHeight="1" thickTop="1" x14ac:dyDescent="0.5">
      <c r="A63" s="275" t="s">
        <v>452</v>
      </c>
      <c r="B63" s="275"/>
      <c r="C63" s="275"/>
      <c r="D63" s="275"/>
      <c r="E63" s="275"/>
      <c r="F63" s="275"/>
      <c r="G63" s="16"/>
    </row>
    <row r="64" spans="1:7" ht="15" customHeight="1" x14ac:dyDescent="0.5">
      <c r="A64" s="306" t="s">
        <v>453</v>
      </c>
      <c r="B64" s="306"/>
      <c r="C64" s="306"/>
      <c r="D64" s="306"/>
      <c r="E64" s="306"/>
      <c r="F64" s="306"/>
      <c r="G64" s="16"/>
    </row>
    <row r="65" spans="1:7" ht="15" customHeight="1" x14ac:dyDescent="0.5">
      <c r="A65" s="306" t="s">
        <v>454</v>
      </c>
      <c r="B65" s="306"/>
      <c r="C65" s="306"/>
      <c r="D65" s="306"/>
      <c r="E65" s="306"/>
      <c r="F65" s="306"/>
      <c r="G65" s="16"/>
    </row>
    <row r="66" spans="1:7" ht="15" customHeight="1" x14ac:dyDescent="0.5">
      <c r="A66" s="256" t="s">
        <v>455</v>
      </c>
      <c r="B66" s="173">
        <v>58702310499.730003</v>
      </c>
      <c r="C66" s="58">
        <v>0</v>
      </c>
      <c r="D66" s="58">
        <v>0</v>
      </c>
      <c r="E66" s="58">
        <v>411990943.63999999</v>
      </c>
      <c r="F66" s="173">
        <v>59114301443.370003</v>
      </c>
      <c r="G66" s="16"/>
    </row>
    <row r="67" spans="1:7" ht="15" customHeight="1" thickBot="1" x14ac:dyDescent="0.55000000000000004">
      <c r="A67" s="256" t="s">
        <v>209</v>
      </c>
      <c r="B67" s="174">
        <v>58702310499.730003</v>
      </c>
      <c r="C67" s="157">
        <v>0</v>
      </c>
      <c r="D67" s="157">
        <v>0</v>
      </c>
      <c r="E67" s="68">
        <v>411990943.63999999</v>
      </c>
      <c r="F67" s="175">
        <v>59114301443.370003</v>
      </c>
      <c r="G67" s="16"/>
    </row>
    <row r="68" spans="1:7" s="200" customFormat="1" ht="15" customHeight="1" thickTop="1" x14ac:dyDescent="0.5">
      <c r="A68" s="260" t="s">
        <v>510</v>
      </c>
      <c r="B68" s="260"/>
      <c r="C68" s="260"/>
      <c r="D68" s="260"/>
      <c r="E68" s="260"/>
      <c r="F68" s="260"/>
      <c r="G68" s="208"/>
    </row>
    <row r="69" spans="1:7" ht="15" customHeight="1" x14ac:dyDescent="0.5">
      <c r="A69" s="261" t="s">
        <v>511</v>
      </c>
      <c r="B69" s="261"/>
      <c r="C69" s="261"/>
      <c r="D69" s="261"/>
      <c r="E69" s="261"/>
      <c r="F69" s="261"/>
      <c r="G69" s="16"/>
    </row>
    <row r="70" spans="1:7" ht="15" hidden="1" customHeight="1" x14ac:dyDescent="0.5">
      <c r="A70" s="256"/>
      <c r="B70" s="16"/>
      <c r="C70" s="16"/>
      <c r="D70" s="16"/>
      <c r="E70" s="16"/>
      <c r="F70" s="16"/>
      <c r="G70" s="16"/>
    </row>
  </sheetData>
  <mergeCells count="26">
    <mergeCell ref="A1:XFD1"/>
    <mergeCell ref="A32:F32"/>
    <mergeCell ref="A3:F3"/>
    <mergeCell ref="A4:F4"/>
    <mergeCell ref="A5:F5"/>
    <mergeCell ref="A19:F19"/>
    <mergeCell ref="A20:F20"/>
    <mergeCell ref="A23:F23"/>
    <mergeCell ref="A22:F22"/>
    <mergeCell ref="A10:F10"/>
    <mergeCell ref="A30:F30"/>
    <mergeCell ref="A31:F31"/>
    <mergeCell ref="A69:F69"/>
    <mergeCell ref="A65:F65"/>
    <mergeCell ref="A63:F63"/>
    <mergeCell ref="A33:F33"/>
    <mergeCell ref="A36:F36"/>
    <mergeCell ref="A39:F39"/>
    <mergeCell ref="A41:F41"/>
    <mergeCell ref="A50:F50"/>
    <mergeCell ref="A53:F53"/>
    <mergeCell ref="A54:F54"/>
    <mergeCell ref="A55:F55"/>
    <mergeCell ref="A56:F56"/>
    <mergeCell ref="A64:F64"/>
    <mergeCell ref="A68:F68"/>
  </mergeCells>
  <conditionalFormatting sqref="A68:A69">
    <cfRule type="cellIs" dxfId="6" priority="1" operator="equal">
      <formula>0</formula>
    </cfRule>
  </conditionalFormatting>
  <hyperlinks>
    <hyperlink ref="A68" location="'Table of Contents'!A1" display="Return to TOC" xr:uid="{5AA09C28-2C12-4510-996B-DE468EEFB648}"/>
  </hyperlink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3D16E-CFD7-4488-8DC7-5453D57922B0}">
  <sheetPr codeName="Sheet33"/>
  <dimension ref="A1:F68"/>
  <sheetViews>
    <sheetView showRuler="0" workbookViewId="0">
      <selection sqref="A1:F1"/>
    </sheetView>
  </sheetViews>
  <sheetFormatPr defaultColWidth="0" defaultRowHeight="15" zeroHeight="1" x14ac:dyDescent="0.5"/>
  <cols>
    <col min="1" max="1" width="62.27734375" style="4" bestFit="1" customWidth="1"/>
    <col min="2" max="2" width="21.83203125" style="4" bestFit="1" customWidth="1"/>
    <col min="3" max="3" width="16.44140625" style="4" bestFit="1" customWidth="1"/>
    <col min="4" max="4" width="14.71875" style="4" bestFit="1" customWidth="1"/>
    <col min="5" max="5" width="21.44140625" style="4" bestFit="1" customWidth="1"/>
    <col min="6" max="6" width="21.83203125" style="4" bestFit="1" customWidth="1"/>
    <col min="7" max="16384" width="12.83203125" style="4" hidden="1"/>
  </cols>
  <sheetData>
    <row r="1" spans="1:6" s="52" customFormat="1" ht="40.200000000000003" customHeight="1" x14ac:dyDescent="0.6">
      <c r="A1" s="313" t="s">
        <v>553</v>
      </c>
      <c r="B1" s="313"/>
      <c r="C1" s="313"/>
      <c r="D1" s="313"/>
      <c r="E1" s="313"/>
      <c r="F1" s="313"/>
    </row>
    <row r="2" spans="1:6" s="227" customFormat="1" ht="50.85" customHeight="1" x14ac:dyDescent="0.5">
      <c r="A2" s="243" t="s">
        <v>420</v>
      </c>
      <c r="B2" s="254" t="s">
        <v>6</v>
      </c>
      <c r="C2" s="254" t="s">
        <v>421</v>
      </c>
      <c r="D2" s="254" t="s">
        <v>422</v>
      </c>
      <c r="E2" s="254" t="s">
        <v>423</v>
      </c>
      <c r="F2" s="254" t="s">
        <v>424</v>
      </c>
    </row>
    <row r="3" spans="1:6" ht="15" customHeight="1" x14ac:dyDescent="0.5">
      <c r="A3" s="314" t="s">
        <v>122</v>
      </c>
      <c r="B3" s="314"/>
      <c r="C3" s="314"/>
      <c r="D3" s="314"/>
      <c r="E3" s="314"/>
      <c r="F3" s="314"/>
    </row>
    <row r="4" spans="1:6" ht="15" customHeight="1" x14ac:dyDescent="0.5">
      <c r="A4" s="16" t="s">
        <v>456</v>
      </c>
      <c r="B4" s="55">
        <v>79307300472.770004</v>
      </c>
      <c r="C4" s="161">
        <v>0</v>
      </c>
      <c r="D4" s="161">
        <v>0</v>
      </c>
      <c r="E4" s="55">
        <v>-1009633041.1799999</v>
      </c>
      <c r="F4" s="55">
        <v>78297667431.589996</v>
      </c>
    </row>
    <row r="5" spans="1:6" ht="15" customHeight="1" x14ac:dyDescent="0.5">
      <c r="A5" s="311" t="s">
        <v>457</v>
      </c>
      <c r="B5" s="311"/>
      <c r="C5" s="311"/>
      <c r="D5" s="311"/>
      <c r="E5" s="311"/>
      <c r="F5" s="311"/>
    </row>
    <row r="6" spans="1:6" ht="15" customHeight="1" x14ac:dyDescent="0.5">
      <c r="A6" s="16" t="s">
        <v>458</v>
      </c>
      <c r="B6" s="69">
        <v>0</v>
      </c>
      <c r="C6" s="161">
        <v>0</v>
      </c>
      <c r="D6" s="161">
        <v>0</v>
      </c>
      <c r="E6" s="16">
        <v>0</v>
      </c>
      <c r="F6" s="69">
        <v>0</v>
      </c>
    </row>
    <row r="7" spans="1:6" ht="15" customHeight="1" x14ac:dyDescent="0.5">
      <c r="A7" s="136" t="s">
        <v>459</v>
      </c>
      <c r="B7" s="69">
        <v>0</v>
      </c>
      <c r="C7" s="161">
        <v>0</v>
      </c>
      <c r="D7" s="161">
        <v>0</v>
      </c>
      <c r="E7" s="16">
        <v>0</v>
      </c>
      <c r="F7" s="69">
        <v>0</v>
      </c>
    </row>
    <row r="8" spans="1:6" ht="15" customHeight="1" x14ac:dyDescent="0.5">
      <c r="A8" s="16" t="s">
        <v>460</v>
      </c>
      <c r="B8" s="69">
        <v>1579693534.9100001</v>
      </c>
      <c r="C8" s="161">
        <v>0</v>
      </c>
      <c r="D8" s="161">
        <v>0</v>
      </c>
      <c r="E8" s="161">
        <v>0</v>
      </c>
      <c r="F8" s="69">
        <v>1579693534.9100001</v>
      </c>
    </row>
    <row r="9" spans="1:6" ht="15" customHeight="1" x14ac:dyDescent="0.5">
      <c r="A9" s="16" t="s">
        <v>461</v>
      </c>
      <c r="B9" s="69">
        <v>2251394413.5</v>
      </c>
      <c r="C9" s="161">
        <v>0</v>
      </c>
      <c r="D9" s="161">
        <v>0</v>
      </c>
      <c r="E9" s="161">
        <v>0</v>
      </c>
      <c r="F9" s="69">
        <v>2251394413.5</v>
      </c>
    </row>
    <row r="10" spans="1:6" ht="15" customHeight="1" x14ac:dyDescent="0.5">
      <c r="A10" s="53" t="s">
        <v>462</v>
      </c>
      <c r="B10" s="69">
        <v>712764490.09000003</v>
      </c>
      <c r="C10" s="161">
        <v>0</v>
      </c>
      <c r="D10" s="161">
        <v>0</v>
      </c>
      <c r="E10" s="161">
        <v>0</v>
      </c>
      <c r="F10" s="69">
        <v>712764490.09000003</v>
      </c>
    </row>
    <row r="11" spans="1:6" ht="15" customHeight="1" x14ac:dyDescent="0.5">
      <c r="A11" s="16" t="s">
        <v>463</v>
      </c>
      <c r="B11" s="69">
        <v>4974757.5</v>
      </c>
      <c r="C11" s="161">
        <v>0</v>
      </c>
      <c r="D11" s="161">
        <v>0</v>
      </c>
      <c r="E11" s="161">
        <v>0</v>
      </c>
      <c r="F11" s="69">
        <v>4974757.5</v>
      </c>
    </row>
    <row r="12" spans="1:6" ht="15" customHeight="1" x14ac:dyDescent="0.5">
      <c r="A12" s="16" t="s">
        <v>464</v>
      </c>
      <c r="B12" s="69">
        <v>803843677.00999999</v>
      </c>
      <c r="C12" s="161">
        <v>0</v>
      </c>
      <c r="D12" s="161">
        <v>0</v>
      </c>
      <c r="E12" s="162">
        <v>38568557.539999999</v>
      </c>
      <c r="F12" s="69">
        <v>842412234.54999995</v>
      </c>
    </row>
    <row r="13" spans="1:6" ht="15" customHeight="1" x14ac:dyDescent="0.5">
      <c r="A13" s="16" t="s">
        <v>465</v>
      </c>
      <c r="B13" s="69">
        <v>33319188.93</v>
      </c>
      <c r="C13" s="161">
        <v>0</v>
      </c>
      <c r="D13" s="161">
        <v>0</v>
      </c>
      <c r="E13" s="161">
        <v>0</v>
      </c>
      <c r="F13" s="69">
        <v>33319188.93</v>
      </c>
    </row>
    <row r="14" spans="1:6" ht="15" customHeight="1" x14ac:dyDescent="0.5">
      <c r="A14" s="16" t="s">
        <v>466</v>
      </c>
      <c r="B14" s="61">
        <v>1914827896.1199999</v>
      </c>
      <c r="C14" s="80">
        <v>0</v>
      </c>
      <c r="D14" s="80">
        <v>0</v>
      </c>
      <c r="E14" s="80">
        <v>0</v>
      </c>
      <c r="F14" s="61">
        <v>1914827896.1199999</v>
      </c>
    </row>
    <row r="15" spans="1:6" ht="15" customHeight="1" x14ac:dyDescent="0.5">
      <c r="A15" s="16" t="s">
        <v>132</v>
      </c>
      <c r="B15" s="168">
        <v>86608118430.830002</v>
      </c>
      <c r="C15" s="168">
        <v>0</v>
      </c>
      <c r="D15" s="168">
        <v>0</v>
      </c>
      <c r="E15" s="72">
        <v>-971064483.63999999</v>
      </c>
      <c r="F15" s="168">
        <v>85637053947.190002</v>
      </c>
    </row>
    <row r="16" spans="1:6" ht="15" customHeight="1" x14ac:dyDescent="0.5">
      <c r="A16" s="314" t="s">
        <v>133</v>
      </c>
      <c r="B16" s="314"/>
      <c r="C16" s="314"/>
      <c r="D16" s="314"/>
      <c r="E16" s="314"/>
      <c r="F16" s="314"/>
    </row>
    <row r="17" spans="1:6" ht="15" customHeight="1" x14ac:dyDescent="0.5">
      <c r="A17" s="135" t="s">
        <v>134</v>
      </c>
      <c r="B17" s="69">
        <v>684782.56</v>
      </c>
      <c r="C17" s="161">
        <v>0</v>
      </c>
      <c r="D17" s="162">
        <v>-35206.58</v>
      </c>
      <c r="E17" s="161">
        <v>0</v>
      </c>
      <c r="F17" s="69">
        <v>649575.98</v>
      </c>
    </row>
    <row r="18" spans="1:6" ht="15" customHeight="1" x14ac:dyDescent="0.5">
      <c r="A18" s="135" t="s">
        <v>135</v>
      </c>
      <c r="B18" s="69">
        <v>1401566286.73</v>
      </c>
      <c r="C18" s="161">
        <v>0</v>
      </c>
      <c r="D18" s="161">
        <v>0</v>
      </c>
      <c r="E18" s="161">
        <v>0</v>
      </c>
      <c r="F18" s="69">
        <v>1401566286.73</v>
      </c>
    </row>
    <row r="19" spans="1:6" ht="15" customHeight="1" x14ac:dyDescent="0.5">
      <c r="A19" s="135" t="s">
        <v>136</v>
      </c>
      <c r="B19" s="69">
        <v>18836478.640000001</v>
      </c>
      <c r="C19" s="161">
        <v>0</v>
      </c>
      <c r="D19" s="161">
        <v>0</v>
      </c>
      <c r="E19" s="161">
        <v>0</v>
      </c>
      <c r="F19" s="69">
        <v>18836478.640000001</v>
      </c>
    </row>
    <row r="20" spans="1:6" ht="15" customHeight="1" x14ac:dyDescent="0.5">
      <c r="A20" s="135" t="s">
        <v>137</v>
      </c>
      <c r="B20" s="69">
        <v>19535.04</v>
      </c>
      <c r="C20" s="161">
        <v>0</v>
      </c>
      <c r="D20" s="161">
        <v>0</v>
      </c>
      <c r="E20" s="161">
        <v>0</v>
      </c>
      <c r="F20" s="69">
        <v>19535.04</v>
      </c>
    </row>
    <row r="21" spans="1:6" ht="15" customHeight="1" x14ac:dyDescent="0.5">
      <c r="A21" s="135" t="s">
        <v>138</v>
      </c>
      <c r="B21" s="69">
        <v>15326.49</v>
      </c>
      <c r="C21" s="161">
        <v>0</v>
      </c>
      <c r="D21" s="161">
        <v>0</v>
      </c>
      <c r="E21" s="161">
        <v>0</v>
      </c>
      <c r="F21" s="69">
        <v>15326.49</v>
      </c>
    </row>
    <row r="22" spans="1:6" ht="15" customHeight="1" x14ac:dyDescent="0.5">
      <c r="A22" s="135" t="s">
        <v>139</v>
      </c>
      <c r="B22" s="69">
        <v>862929.59</v>
      </c>
      <c r="C22" s="161">
        <v>0</v>
      </c>
      <c r="D22" s="161">
        <v>0</v>
      </c>
      <c r="E22" s="161">
        <v>0</v>
      </c>
      <c r="F22" s="69">
        <v>862929.59</v>
      </c>
    </row>
    <row r="23" spans="1:6" ht="15" customHeight="1" x14ac:dyDescent="0.5">
      <c r="A23" s="135" t="s">
        <v>140</v>
      </c>
      <c r="B23" s="69">
        <v>103451.46</v>
      </c>
      <c r="C23" s="161">
        <v>0</v>
      </c>
      <c r="D23" s="161">
        <v>0</v>
      </c>
      <c r="E23" s="161">
        <v>0</v>
      </c>
      <c r="F23" s="69">
        <v>103451.46</v>
      </c>
    </row>
    <row r="24" spans="1:6" ht="15" customHeight="1" x14ac:dyDescent="0.5">
      <c r="A24" s="135" t="s">
        <v>467</v>
      </c>
      <c r="B24" s="56">
        <v>0</v>
      </c>
      <c r="C24" s="161">
        <v>0</v>
      </c>
      <c r="D24" s="161">
        <v>0</v>
      </c>
      <c r="E24" s="161">
        <v>0</v>
      </c>
      <c r="F24" s="56">
        <v>0</v>
      </c>
    </row>
    <row r="25" spans="1:6" ht="15" customHeight="1" x14ac:dyDescent="0.5">
      <c r="A25" s="135" t="s">
        <v>468</v>
      </c>
      <c r="B25" s="56">
        <v>0</v>
      </c>
      <c r="C25" s="161">
        <v>0</v>
      </c>
      <c r="D25" s="161">
        <v>0</v>
      </c>
      <c r="E25" s="161">
        <v>0</v>
      </c>
      <c r="F25" s="56">
        <v>0</v>
      </c>
    </row>
    <row r="26" spans="1:6" ht="15" customHeight="1" x14ac:dyDescent="0.5">
      <c r="A26" s="135" t="s">
        <v>141</v>
      </c>
      <c r="B26" s="69">
        <v>26900035.510000002</v>
      </c>
      <c r="C26" s="161">
        <v>0</v>
      </c>
      <c r="D26" s="161">
        <v>0</v>
      </c>
      <c r="E26" s="161">
        <v>0</v>
      </c>
      <c r="F26" s="69">
        <v>26900035.510000002</v>
      </c>
    </row>
    <row r="27" spans="1:6" ht="15" customHeight="1" x14ac:dyDescent="0.5">
      <c r="A27" s="135" t="s">
        <v>469</v>
      </c>
      <c r="B27" s="56">
        <v>0</v>
      </c>
      <c r="C27" s="161">
        <v>0</v>
      </c>
      <c r="D27" s="161">
        <v>0</v>
      </c>
      <c r="E27" s="161">
        <v>0</v>
      </c>
      <c r="F27" s="56">
        <v>0</v>
      </c>
    </row>
    <row r="28" spans="1:6" ht="15" customHeight="1" x14ac:dyDescent="0.5">
      <c r="A28" s="135" t="s">
        <v>470</v>
      </c>
      <c r="B28" s="56">
        <v>0</v>
      </c>
      <c r="C28" s="161">
        <v>0</v>
      </c>
      <c r="D28" s="161">
        <v>0</v>
      </c>
      <c r="E28" s="161">
        <v>0</v>
      </c>
      <c r="F28" s="56">
        <v>0</v>
      </c>
    </row>
    <row r="29" spans="1:6" ht="15" customHeight="1" x14ac:dyDescent="0.5">
      <c r="A29" s="135" t="s">
        <v>142</v>
      </c>
      <c r="B29" s="69">
        <v>771532996.89999998</v>
      </c>
      <c r="C29" s="161">
        <v>0</v>
      </c>
      <c r="D29" s="161">
        <v>0</v>
      </c>
      <c r="E29" s="161">
        <v>0</v>
      </c>
      <c r="F29" s="69">
        <v>771532996.89999998</v>
      </c>
    </row>
    <row r="30" spans="1:6" ht="15" customHeight="1" x14ac:dyDescent="0.5">
      <c r="A30" s="135" t="s">
        <v>471</v>
      </c>
      <c r="B30" s="56">
        <v>0</v>
      </c>
      <c r="C30" s="161">
        <v>0</v>
      </c>
      <c r="D30" s="161">
        <v>0</v>
      </c>
      <c r="E30" s="161">
        <v>0</v>
      </c>
      <c r="F30" s="56">
        <v>0</v>
      </c>
    </row>
    <row r="31" spans="1:6" ht="15" customHeight="1" x14ac:dyDescent="0.5">
      <c r="A31" s="135" t="s">
        <v>143</v>
      </c>
      <c r="B31" s="69">
        <v>81191806.159999996</v>
      </c>
      <c r="C31" s="161">
        <v>0</v>
      </c>
      <c r="D31" s="161">
        <v>0</v>
      </c>
      <c r="E31" s="161">
        <v>0</v>
      </c>
      <c r="F31" s="69">
        <v>81191806.159999996</v>
      </c>
    </row>
    <row r="32" spans="1:6" ht="15" customHeight="1" x14ac:dyDescent="0.5">
      <c r="A32" s="135" t="s">
        <v>144</v>
      </c>
      <c r="B32" s="69">
        <v>1326625544.3900001</v>
      </c>
      <c r="C32" s="161">
        <v>0</v>
      </c>
      <c r="D32" s="161">
        <v>0</v>
      </c>
      <c r="E32" s="161">
        <v>0</v>
      </c>
      <c r="F32" s="69">
        <v>1326625544.3900001</v>
      </c>
    </row>
    <row r="33" spans="1:6" ht="15" customHeight="1" x14ac:dyDescent="0.5">
      <c r="A33" s="135" t="s">
        <v>472</v>
      </c>
      <c r="B33" s="161">
        <v>0</v>
      </c>
      <c r="C33" s="161">
        <v>0</v>
      </c>
      <c r="D33" s="161">
        <v>0</v>
      </c>
      <c r="E33" s="161">
        <v>0</v>
      </c>
      <c r="F33" s="161">
        <v>0</v>
      </c>
    </row>
    <row r="34" spans="1:6" ht="15" customHeight="1" x14ac:dyDescent="0.5">
      <c r="A34" s="135" t="s">
        <v>473</v>
      </c>
      <c r="B34" s="56">
        <v>0</v>
      </c>
      <c r="C34" s="161">
        <v>0</v>
      </c>
      <c r="D34" s="161">
        <v>0</v>
      </c>
      <c r="E34" s="161">
        <v>0</v>
      </c>
      <c r="F34" s="56">
        <v>0</v>
      </c>
    </row>
    <row r="35" spans="1:6" ht="15" customHeight="1" x14ac:dyDescent="0.5">
      <c r="A35" s="135" t="s">
        <v>474</v>
      </c>
      <c r="B35" s="56">
        <v>0</v>
      </c>
      <c r="C35" s="161">
        <v>0</v>
      </c>
      <c r="D35" s="161">
        <v>0</v>
      </c>
      <c r="E35" s="161">
        <v>0</v>
      </c>
      <c r="F35" s="56">
        <v>0</v>
      </c>
    </row>
    <row r="36" spans="1:6" ht="15" customHeight="1" x14ac:dyDescent="0.5">
      <c r="A36" s="177" t="s">
        <v>115</v>
      </c>
      <c r="B36" s="69">
        <v>118849.68</v>
      </c>
      <c r="C36" s="161">
        <v>0</v>
      </c>
      <c r="D36" s="161">
        <v>0</v>
      </c>
      <c r="E36" s="161">
        <v>0</v>
      </c>
      <c r="F36" s="69">
        <v>118849.68</v>
      </c>
    </row>
    <row r="37" spans="1:6" ht="15" customHeight="1" x14ac:dyDescent="0.5">
      <c r="A37" s="177" t="s">
        <v>475</v>
      </c>
      <c r="B37" s="56">
        <v>0</v>
      </c>
      <c r="C37" s="161">
        <v>0</v>
      </c>
      <c r="D37" s="161">
        <v>0</v>
      </c>
      <c r="E37" s="161">
        <v>0</v>
      </c>
      <c r="F37" s="56">
        <v>0</v>
      </c>
    </row>
    <row r="38" spans="1:6" ht="15" customHeight="1" x14ac:dyDescent="0.5">
      <c r="A38" s="135" t="s">
        <v>476</v>
      </c>
      <c r="B38" s="80">
        <v>0</v>
      </c>
      <c r="C38" s="80">
        <v>0</v>
      </c>
      <c r="D38" s="80">
        <v>0</v>
      </c>
      <c r="E38" s="80">
        <v>0</v>
      </c>
      <c r="F38" s="80">
        <v>0</v>
      </c>
    </row>
    <row r="39" spans="1:6" ht="15" customHeight="1" x14ac:dyDescent="0.5">
      <c r="A39" s="16" t="s">
        <v>145</v>
      </c>
      <c r="B39" s="72">
        <v>3628458023.1500001</v>
      </c>
      <c r="C39" s="168">
        <v>0</v>
      </c>
      <c r="D39" s="72">
        <v>-35206.58</v>
      </c>
      <c r="E39" s="168">
        <v>0</v>
      </c>
      <c r="F39" s="72">
        <v>3628422816.5700002</v>
      </c>
    </row>
    <row r="40" spans="1:6" ht="26.65" customHeight="1" x14ac:dyDescent="0.5">
      <c r="A40" s="16" t="s">
        <v>477</v>
      </c>
      <c r="B40" s="169">
        <v>82979660407.679993</v>
      </c>
      <c r="C40" s="178">
        <v>0</v>
      </c>
      <c r="D40" s="61">
        <v>35206.58</v>
      </c>
      <c r="E40" s="61">
        <v>-971064483.63999999</v>
      </c>
      <c r="F40" s="61">
        <v>82008631130.619995</v>
      </c>
    </row>
    <row r="41" spans="1:6" ht="15" customHeight="1" x14ac:dyDescent="0.5">
      <c r="A41" s="291" t="s">
        <v>147</v>
      </c>
      <c r="B41" s="291"/>
      <c r="C41" s="291"/>
      <c r="D41" s="291"/>
      <c r="E41" s="291"/>
      <c r="F41" s="291"/>
    </row>
    <row r="42" spans="1:6" ht="15" customHeight="1" x14ac:dyDescent="0.5">
      <c r="A42" s="16" t="s">
        <v>148</v>
      </c>
      <c r="B42" s="69">
        <v>13759262681.34</v>
      </c>
      <c r="C42" s="161">
        <v>0</v>
      </c>
      <c r="D42" s="161">
        <v>0</v>
      </c>
      <c r="E42" s="161">
        <v>0</v>
      </c>
      <c r="F42" s="69">
        <v>13759262681.34</v>
      </c>
    </row>
    <row r="43" spans="1:6" ht="15" customHeight="1" x14ac:dyDescent="0.5">
      <c r="A43" s="16" t="s">
        <v>149</v>
      </c>
      <c r="B43" s="69">
        <v>-44985598234</v>
      </c>
      <c r="C43" s="161">
        <v>0</v>
      </c>
      <c r="D43" s="161">
        <v>0</v>
      </c>
      <c r="E43" s="161">
        <v>0</v>
      </c>
      <c r="F43" s="69">
        <v>-44985598234</v>
      </c>
    </row>
    <row r="44" spans="1:6" ht="15" customHeight="1" x14ac:dyDescent="0.5">
      <c r="A44" s="16" t="s">
        <v>478</v>
      </c>
      <c r="B44" s="56">
        <v>0</v>
      </c>
      <c r="C44" s="161">
        <v>0</v>
      </c>
      <c r="D44" s="161">
        <v>0</v>
      </c>
      <c r="E44" s="161">
        <v>0</v>
      </c>
      <c r="F44" s="56">
        <v>0</v>
      </c>
    </row>
    <row r="45" spans="1:6" ht="15" customHeight="1" x14ac:dyDescent="0.5">
      <c r="A45" s="16" t="s">
        <v>150</v>
      </c>
      <c r="B45" s="179">
        <v>-41912533815.5</v>
      </c>
      <c r="C45" s="161">
        <v>0</v>
      </c>
      <c r="D45" s="161">
        <v>0</v>
      </c>
      <c r="E45" s="161">
        <v>0</v>
      </c>
      <c r="F45" s="179">
        <v>-41912533815.5</v>
      </c>
    </row>
    <row r="46" spans="1:6" ht="15" customHeight="1" x14ac:dyDescent="0.5">
      <c r="A46" s="16" t="s">
        <v>151</v>
      </c>
      <c r="B46" s="69">
        <v>31526.9</v>
      </c>
      <c r="C46" s="161">
        <v>0</v>
      </c>
      <c r="D46" s="161">
        <v>0</v>
      </c>
      <c r="E46" s="161">
        <v>0</v>
      </c>
      <c r="F46" s="69">
        <v>31526.9</v>
      </c>
    </row>
    <row r="47" spans="1:6" ht="15" customHeight="1" x14ac:dyDescent="0.5">
      <c r="A47" s="16" t="s">
        <v>152</v>
      </c>
      <c r="B47" s="69">
        <v>-25209795.539999999</v>
      </c>
      <c r="C47" s="161">
        <v>0</v>
      </c>
      <c r="D47" s="161">
        <v>0</v>
      </c>
      <c r="E47" s="161">
        <v>0</v>
      </c>
      <c r="F47" s="69">
        <v>-25209795.539999999</v>
      </c>
    </row>
    <row r="48" spans="1:6" ht="15" customHeight="1" x14ac:dyDescent="0.5">
      <c r="A48" s="16" t="s">
        <v>153</v>
      </c>
      <c r="B48" s="61">
        <v>91386.880000000005</v>
      </c>
      <c r="C48" s="80">
        <v>0</v>
      </c>
      <c r="D48" s="80">
        <v>0</v>
      </c>
      <c r="E48" s="80">
        <v>0</v>
      </c>
      <c r="F48" s="61">
        <v>91386.880000000005</v>
      </c>
    </row>
    <row r="49" spans="1:6" ht="15" customHeight="1" x14ac:dyDescent="0.5">
      <c r="A49" s="16" t="s">
        <v>479</v>
      </c>
      <c r="B49" s="180">
        <v>-73163956249.919998</v>
      </c>
      <c r="C49" s="168">
        <v>0</v>
      </c>
      <c r="D49" s="168">
        <v>0</v>
      </c>
      <c r="E49" s="168">
        <v>0</v>
      </c>
      <c r="F49" s="180">
        <v>-73163956249.919998</v>
      </c>
    </row>
    <row r="50" spans="1:6" ht="15" customHeight="1" x14ac:dyDescent="0.5">
      <c r="A50" s="16" t="s">
        <v>480</v>
      </c>
      <c r="B50" s="170">
        <v>9815704157.7600002</v>
      </c>
      <c r="C50" s="16"/>
      <c r="D50" s="16"/>
      <c r="E50" s="16"/>
      <c r="F50" s="16"/>
    </row>
    <row r="51" spans="1:6" ht="26.65" customHeight="1" x14ac:dyDescent="0.5">
      <c r="A51" s="314" t="s">
        <v>43</v>
      </c>
      <c r="B51" s="314"/>
      <c r="C51" s="314"/>
      <c r="D51" s="314"/>
      <c r="E51" s="314"/>
      <c r="F51" s="314"/>
    </row>
    <row r="52" spans="1:6" ht="16" customHeight="1" x14ac:dyDescent="0.5">
      <c r="A52" s="16" t="s">
        <v>156</v>
      </c>
      <c r="B52" s="315">
        <v>48886606341.970001</v>
      </c>
      <c r="C52" s="315"/>
      <c r="D52" s="315"/>
      <c r="E52" s="315"/>
      <c r="F52" s="315"/>
    </row>
    <row r="53" spans="1:6" ht="16" customHeight="1" x14ac:dyDescent="0.5">
      <c r="A53" s="16" t="s">
        <v>481</v>
      </c>
      <c r="B53" s="315">
        <v>0</v>
      </c>
      <c r="C53" s="315"/>
      <c r="D53" s="315"/>
      <c r="E53" s="315"/>
      <c r="F53" s="315"/>
    </row>
    <row r="54" spans="1:6" ht="26.65" customHeight="1" x14ac:dyDescent="0.5">
      <c r="A54" s="16" t="s">
        <v>187</v>
      </c>
      <c r="B54" s="316">
        <v>48886606341.970001</v>
      </c>
      <c r="C54" s="316"/>
      <c r="D54" s="316"/>
      <c r="E54" s="316"/>
      <c r="F54" s="316"/>
    </row>
    <row r="55" spans="1:6" ht="16" customHeight="1" x14ac:dyDescent="0.5">
      <c r="A55" s="16" t="s">
        <v>157</v>
      </c>
      <c r="B55" s="317">
        <v>58702310499.730003</v>
      </c>
      <c r="C55" s="317"/>
      <c r="D55" s="317"/>
      <c r="E55" s="317"/>
      <c r="F55" s="317"/>
    </row>
    <row r="56" spans="1:6" ht="26.65" customHeight="1" x14ac:dyDescent="0.5">
      <c r="A56" s="314" t="s">
        <v>482</v>
      </c>
      <c r="B56" s="314"/>
      <c r="C56" s="314"/>
      <c r="D56" s="314"/>
      <c r="E56" s="314"/>
      <c r="F56" s="314"/>
    </row>
    <row r="57" spans="1:6" ht="15" customHeight="1" x14ac:dyDescent="0.5">
      <c r="A57" s="311" t="s">
        <v>483</v>
      </c>
      <c r="B57" s="311"/>
      <c r="C57" s="178">
        <v>0</v>
      </c>
      <c r="D57" s="181">
        <v>35206.58</v>
      </c>
      <c r="E57" s="181">
        <v>-971064483.63999999</v>
      </c>
      <c r="F57" s="61">
        <v>-971029277.05999994</v>
      </c>
    </row>
    <row r="58" spans="1:6" ht="15" customHeight="1" x14ac:dyDescent="0.5">
      <c r="A58" s="311" t="s">
        <v>246</v>
      </c>
      <c r="B58" s="311"/>
      <c r="C58" s="160">
        <v>0</v>
      </c>
      <c r="D58" s="162">
        <v>-35206.58</v>
      </c>
      <c r="E58" s="69">
        <v>1383055427.28</v>
      </c>
      <c r="F58" s="69">
        <v>1383020220.7</v>
      </c>
    </row>
    <row r="59" spans="1:6" ht="15" customHeight="1" x14ac:dyDescent="0.5">
      <c r="A59" s="311" t="s">
        <v>481</v>
      </c>
      <c r="B59" s="311"/>
      <c r="C59" s="182">
        <v>0</v>
      </c>
      <c r="D59" s="182">
        <v>0</v>
      </c>
      <c r="E59" s="182">
        <v>0</v>
      </c>
      <c r="F59" s="181">
        <v>0</v>
      </c>
    </row>
    <row r="60" spans="1:6" ht="15" customHeight="1" x14ac:dyDescent="0.5">
      <c r="A60" s="311" t="s">
        <v>247</v>
      </c>
      <c r="B60" s="311"/>
      <c r="C60" s="183">
        <v>0</v>
      </c>
      <c r="D60" s="184">
        <v>-35206.58</v>
      </c>
      <c r="E60" s="184">
        <v>1383055427.28</v>
      </c>
      <c r="F60" s="184">
        <v>1383020220.7</v>
      </c>
    </row>
    <row r="61" spans="1:6" ht="15" customHeight="1" thickBot="1" x14ac:dyDescent="0.55000000000000004">
      <c r="A61" s="16" t="s">
        <v>248</v>
      </c>
      <c r="B61" s="185">
        <v>58702310499.730003</v>
      </c>
      <c r="C61" s="186">
        <v>0</v>
      </c>
      <c r="D61" s="186">
        <v>0</v>
      </c>
      <c r="E61" s="187">
        <v>411990943.63999999</v>
      </c>
      <c r="F61" s="185">
        <v>59114301443.370003</v>
      </c>
    </row>
    <row r="62" spans="1:6" s="200" customFormat="1" ht="15.3" thickTop="1" x14ac:dyDescent="0.5">
      <c r="A62" s="260" t="s">
        <v>510</v>
      </c>
      <c r="B62" s="260"/>
      <c r="C62" s="260"/>
      <c r="D62" s="260"/>
      <c r="E62" s="260"/>
      <c r="F62" s="260"/>
    </row>
    <row r="63" spans="1:6" x14ac:dyDescent="0.5">
      <c r="A63" s="261" t="s">
        <v>511</v>
      </c>
      <c r="B63" s="261"/>
      <c r="C63" s="261"/>
      <c r="D63" s="261"/>
      <c r="E63" s="261"/>
      <c r="F63" s="261"/>
    </row>
    <row r="64" spans="1:6" ht="15" hidden="1" customHeight="1" x14ac:dyDescent="0.5"/>
    <row r="65" spans="1:2" ht="15" hidden="1" customHeight="1" x14ac:dyDescent="0.5">
      <c r="A65" s="188"/>
      <c r="B65" s="69"/>
    </row>
    <row r="66" spans="1:2" ht="15" hidden="1" customHeight="1" x14ac:dyDescent="0.5">
      <c r="A66" s="188"/>
      <c r="B66" s="69"/>
    </row>
    <row r="67" spans="1:2" ht="15" hidden="1" customHeight="1" x14ac:dyDescent="0.5">
      <c r="A67" s="188"/>
      <c r="B67" s="69"/>
    </row>
    <row r="68" spans="1:2" ht="15" hidden="1" customHeight="1" x14ac:dyDescent="0.5"/>
  </sheetData>
  <mergeCells count="17">
    <mergeCell ref="B53:F53"/>
    <mergeCell ref="A1:F1"/>
    <mergeCell ref="A62:F62"/>
    <mergeCell ref="A63:F63"/>
    <mergeCell ref="A41:F41"/>
    <mergeCell ref="A3:F3"/>
    <mergeCell ref="A5:F5"/>
    <mergeCell ref="A16:F16"/>
    <mergeCell ref="A51:F51"/>
    <mergeCell ref="B52:F52"/>
    <mergeCell ref="A60:B60"/>
    <mergeCell ref="B54:F54"/>
    <mergeCell ref="B55:F55"/>
    <mergeCell ref="A56:F56"/>
    <mergeCell ref="A57:B57"/>
    <mergeCell ref="A58:B58"/>
    <mergeCell ref="A59:B59"/>
  </mergeCells>
  <conditionalFormatting sqref="A62:A63">
    <cfRule type="cellIs" dxfId="5" priority="1" operator="equal">
      <formula>0</formula>
    </cfRule>
  </conditionalFormatting>
  <hyperlinks>
    <hyperlink ref="A62" location="'Table of Contents'!A1" display="Return to TOC" xr:uid="{28335054-4AC4-4DE8-9F9F-8AAD13EF3074}"/>
  </hyperlink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F7B79-3936-4FE3-AD19-306B628203AF}">
  <sheetPr codeName="Sheet34"/>
  <dimension ref="A1:J43"/>
  <sheetViews>
    <sheetView showRuler="0" workbookViewId="0">
      <selection sqref="A1:F1"/>
    </sheetView>
  </sheetViews>
  <sheetFormatPr defaultColWidth="0" defaultRowHeight="15" zeroHeight="1" x14ac:dyDescent="0.5"/>
  <cols>
    <col min="1" max="1" width="46.44140625" style="4" customWidth="1"/>
    <col min="2" max="2" width="24" style="4" customWidth="1"/>
    <col min="3" max="3" width="23.71875" style="4" customWidth="1"/>
    <col min="4" max="4" width="22.33203125" style="4" customWidth="1"/>
    <col min="5" max="5" width="19.44140625" style="4" customWidth="1"/>
    <col min="6" max="6" width="21.83203125" style="4" customWidth="1"/>
    <col min="7" max="7" width="12.83203125" style="4" hidden="1" customWidth="1"/>
    <col min="8" max="8" width="15.1640625" style="4" hidden="1" customWidth="1"/>
    <col min="9" max="10" width="0" style="4" hidden="1" customWidth="1"/>
    <col min="11" max="16384" width="12.83203125" style="4" hidden="1"/>
  </cols>
  <sheetData>
    <row r="1" spans="1:10" s="52" customFormat="1" ht="40.5" customHeight="1" x14ac:dyDescent="0.6">
      <c r="A1" s="321" t="s">
        <v>567</v>
      </c>
      <c r="B1" s="321"/>
      <c r="C1" s="321"/>
      <c r="D1" s="321"/>
      <c r="E1" s="321"/>
      <c r="F1" s="321"/>
      <c r="G1" s="143"/>
      <c r="H1" s="143"/>
      <c r="I1" s="143"/>
      <c r="J1" s="143"/>
    </row>
    <row r="2" spans="1:10" s="238" customFormat="1" ht="15.3" customHeight="1" x14ac:dyDescent="0.5">
      <c r="A2" s="322" t="s">
        <v>499</v>
      </c>
      <c r="B2" s="322"/>
      <c r="C2" s="322"/>
      <c r="D2" s="322"/>
      <c r="E2" s="322"/>
      <c r="F2" s="322"/>
      <c r="G2" s="247"/>
      <c r="H2" s="247"/>
      <c r="I2" s="247"/>
      <c r="J2" s="247"/>
    </row>
    <row r="3" spans="1:10" s="227" customFormat="1" ht="31" customHeight="1" x14ac:dyDescent="0.5">
      <c r="A3" s="230" t="s">
        <v>385</v>
      </c>
      <c r="B3" s="225" t="s">
        <v>500</v>
      </c>
      <c r="C3" s="225" t="s">
        <v>501</v>
      </c>
      <c r="D3" s="229" t="s">
        <v>502</v>
      </c>
      <c r="E3" s="229" t="s">
        <v>503</v>
      </c>
      <c r="F3" s="229" t="s">
        <v>504</v>
      </c>
      <c r="G3" s="231"/>
      <c r="H3" s="231"/>
      <c r="I3" s="231"/>
      <c r="J3" s="231"/>
    </row>
    <row r="4" spans="1:10" ht="15" customHeight="1" x14ac:dyDescent="0.5">
      <c r="A4" s="65" t="s">
        <v>383</v>
      </c>
      <c r="B4" s="189">
        <v>44689290865.870003</v>
      </c>
      <c r="C4" s="189">
        <v>44689290865.870003</v>
      </c>
      <c r="D4" s="189">
        <v>3237050483.79</v>
      </c>
      <c r="E4" s="190">
        <v>0</v>
      </c>
      <c r="F4" s="189">
        <v>3237050483.79</v>
      </c>
      <c r="G4" s="16"/>
      <c r="H4" s="16"/>
      <c r="I4" s="16"/>
      <c r="J4" s="16"/>
    </row>
    <row r="5" spans="1:10" ht="15" customHeight="1" x14ac:dyDescent="0.5">
      <c r="A5" s="67" t="s">
        <v>382</v>
      </c>
      <c r="B5" s="69">
        <v>6518354933.3000002</v>
      </c>
      <c r="C5" s="55">
        <v>6518354933.3000002</v>
      </c>
      <c r="D5" s="69">
        <v>272054446.52999997</v>
      </c>
      <c r="E5" s="84">
        <v>0</v>
      </c>
      <c r="F5" s="69">
        <v>272054446.52999997</v>
      </c>
      <c r="G5" s="16"/>
      <c r="H5" s="16"/>
      <c r="I5" s="16"/>
      <c r="J5" s="16"/>
    </row>
    <row r="6" spans="1:10" ht="15" customHeight="1" x14ac:dyDescent="0.5">
      <c r="A6" s="67" t="s">
        <v>574</v>
      </c>
      <c r="B6" s="69">
        <v>95973236.400000006</v>
      </c>
      <c r="C6" s="55">
        <v>95973236.400000006</v>
      </c>
      <c r="D6" s="69">
        <v>8882684.6500000004</v>
      </c>
      <c r="E6" s="84">
        <v>0</v>
      </c>
      <c r="F6" s="69">
        <v>8882684.6500000004</v>
      </c>
      <c r="G6" s="16"/>
      <c r="H6" s="16"/>
      <c r="I6" s="16"/>
      <c r="J6" s="16"/>
    </row>
    <row r="7" spans="1:10" ht="15" customHeight="1" x14ac:dyDescent="0.5">
      <c r="A7" s="67" t="s">
        <v>380</v>
      </c>
      <c r="B7" s="69">
        <v>8091912796.1599998</v>
      </c>
      <c r="C7" s="55">
        <v>8091912796.1599998</v>
      </c>
      <c r="D7" s="69">
        <v>1026205472.6</v>
      </c>
      <c r="E7" s="191">
        <v>-356089777.72000003</v>
      </c>
      <c r="F7" s="69">
        <v>670115694.88</v>
      </c>
      <c r="G7" s="16"/>
      <c r="H7" s="16"/>
      <c r="I7" s="16"/>
      <c r="J7" s="16"/>
    </row>
    <row r="8" spans="1:10" ht="15" customHeight="1" x14ac:dyDescent="0.5">
      <c r="A8" s="67" t="s">
        <v>575</v>
      </c>
      <c r="B8" s="69">
        <v>5980212042.0900002</v>
      </c>
      <c r="C8" s="55">
        <v>5980212042.0900002</v>
      </c>
      <c r="D8" s="84">
        <v>0</v>
      </c>
      <c r="E8" s="84">
        <v>0</v>
      </c>
      <c r="F8" s="84">
        <v>0</v>
      </c>
      <c r="G8" s="16"/>
      <c r="H8" s="16"/>
      <c r="I8" s="16"/>
      <c r="J8" s="16"/>
    </row>
    <row r="9" spans="1:10" ht="15" customHeight="1" x14ac:dyDescent="0.5">
      <c r="A9" s="67" t="s">
        <v>378</v>
      </c>
      <c r="B9" s="69">
        <v>4977754777.1899996</v>
      </c>
      <c r="C9" s="55">
        <v>4977754777.1899996</v>
      </c>
      <c r="D9" s="69">
        <v>597009711.10000002</v>
      </c>
      <c r="E9" s="84">
        <v>0</v>
      </c>
      <c r="F9" s="69">
        <v>597009711.10000002</v>
      </c>
      <c r="G9" s="16"/>
      <c r="H9" s="16"/>
      <c r="I9" s="16"/>
      <c r="J9" s="16"/>
    </row>
    <row r="10" spans="1:10" ht="15" customHeight="1" x14ac:dyDescent="0.5">
      <c r="A10" s="67" t="s">
        <v>377</v>
      </c>
      <c r="B10" s="69">
        <v>505471287.76999998</v>
      </c>
      <c r="C10" s="55">
        <v>505471287.76999998</v>
      </c>
      <c r="D10" s="69">
        <v>22597669.059999999</v>
      </c>
      <c r="E10" s="84">
        <v>0</v>
      </c>
      <c r="F10" s="69">
        <v>22597669.059999999</v>
      </c>
      <c r="G10" s="16"/>
      <c r="H10" s="16"/>
      <c r="I10" s="16"/>
      <c r="J10" s="16"/>
    </row>
    <row r="11" spans="1:10" ht="15" customHeight="1" x14ac:dyDescent="0.5">
      <c r="A11" s="320" t="s">
        <v>505</v>
      </c>
      <c r="B11" s="320"/>
      <c r="C11" s="320"/>
      <c r="D11" s="320"/>
      <c r="E11" s="320"/>
      <c r="F11" s="320"/>
      <c r="G11" s="16"/>
      <c r="H11" s="16"/>
      <c r="I11" s="16"/>
      <c r="J11" s="16"/>
    </row>
    <row r="12" spans="1:10" ht="15" customHeight="1" x14ac:dyDescent="0.5">
      <c r="A12" s="67" t="s">
        <v>506</v>
      </c>
      <c r="B12" s="69">
        <v>1812176743.3900001</v>
      </c>
      <c r="C12" s="55">
        <v>1812176743.3900001</v>
      </c>
      <c r="D12" s="69">
        <v>157681359.99000001</v>
      </c>
      <c r="E12" s="84">
        <v>0</v>
      </c>
      <c r="F12" s="69">
        <v>157681359.99000001</v>
      </c>
      <c r="G12" s="16"/>
      <c r="H12" s="16"/>
      <c r="I12" s="16"/>
      <c r="J12" s="16"/>
    </row>
    <row r="13" spans="1:10" ht="15" customHeight="1" x14ac:dyDescent="0.5">
      <c r="A13" s="67" t="s">
        <v>507</v>
      </c>
      <c r="B13" s="69">
        <v>759137823.73000002</v>
      </c>
      <c r="C13" s="55">
        <v>759137823.73000002</v>
      </c>
      <c r="D13" s="69">
        <v>106751944.92</v>
      </c>
      <c r="E13" s="84">
        <v>0</v>
      </c>
      <c r="F13" s="69">
        <v>106751944.92</v>
      </c>
      <c r="G13" s="16"/>
      <c r="H13" s="16"/>
      <c r="I13" s="16"/>
      <c r="J13" s="16"/>
    </row>
    <row r="14" spans="1:10" ht="15" customHeight="1" x14ac:dyDescent="0.5">
      <c r="A14" s="67" t="s">
        <v>508</v>
      </c>
      <c r="B14" s="69">
        <v>799610684.20000005</v>
      </c>
      <c r="C14" s="55">
        <v>799610684.20000005</v>
      </c>
      <c r="D14" s="69">
        <v>79091952.180000007</v>
      </c>
      <c r="E14" s="84">
        <v>0</v>
      </c>
      <c r="F14" s="69">
        <v>79091952.180000007</v>
      </c>
      <c r="G14" s="16"/>
      <c r="H14" s="16"/>
      <c r="I14" s="16"/>
      <c r="J14" s="16"/>
    </row>
    <row r="15" spans="1:10" ht="15" customHeight="1" x14ac:dyDescent="0.5">
      <c r="A15" s="67" t="s">
        <v>466</v>
      </c>
      <c r="B15" s="61">
        <v>161726692.59999999</v>
      </c>
      <c r="C15" s="83">
        <v>161726692.59999999</v>
      </c>
      <c r="D15" s="84">
        <v>0</v>
      </c>
      <c r="E15" s="84">
        <v>0</v>
      </c>
      <c r="F15" s="84">
        <v>0</v>
      </c>
      <c r="G15" s="16"/>
      <c r="H15" s="16"/>
      <c r="I15" s="16"/>
      <c r="J15" s="16"/>
    </row>
    <row r="16" spans="1:10" ht="15" customHeight="1" thickBot="1" x14ac:dyDescent="0.55000000000000004">
      <c r="A16" s="67" t="s">
        <v>376</v>
      </c>
      <c r="B16" s="68">
        <v>74391621882.699997</v>
      </c>
      <c r="C16" s="68">
        <v>74391621882.699997</v>
      </c>
      <c r="D16" s="68">
        <v>5507325724.8199997</v>
      </c>
      <c r="E16" s="68">
        <v>-356089777.72000003</v>
      </c>
      <c r="F16" s="68">
        <v>5151235947.1000004</v>
      </c>
      <c r="G16" s="16"/>
      <c r="H16" s="16"/>
      <c r="I16" s="16"/>
      <c r="J16" s="16"/>
    </row>
    <row r="17" spans="1:10" s="227" customFormat="1" ht="34.15" customHeight="1" thickTop="1" x14ac:dyDescent="0.5">
      <c r="A17" s="230" t="s">
        <v>385</v>
      </c>
      <c r="B17" s="324" t="s">
        <v>580</v>
      </c>
      <c r="C17" s="324"/>
      <c r="D17" s="324"/>
      <c r="E17" s="324"/>
      <c r="F17" s="324"/>
      <c r="G17" s="231"/>
      <c r="H17" s="231"/>
      <c r="I17" s="231"/>
      <c r="J17" s="231"/>
    </row>
    <row r="18" spans="1:10" ht="15" customHeight="1" x14ac:dyDescent="0.5">
      <c r="A18" s="67" t="s">
        <v>383</v>
      </c>
      <c r="B18" s="319">
        <v>0</v>
      </c>
      <c r="C18" s="319"/>
      <c r="D18" s="319"/>
      <c r="E18" s="319"/>
      <c r="F18" s="319"/>
      <c r="G18" s="16"/>
      <c r="H18" s="16"/>
      <c r="I18" s="16"/>
      <c r="J18" s="16"/>
    </row>
    <row r="19" spans="1:10" ht="15" customHeight="1" x14ac:dyDescent="0.5">
      <c r="A19" s="67" t="s">
        <v>382</v>
      </c>
      <c r="B19" s="319">
        <v>0</v>
      </c>
      <c r="C19" s="319"/>
      <c r="D19" s="319"/>
      <c r="E19" s="319"/>
      <c r="F19" s="319"/>
      <c r="G19" s="16"/>
      <c r="H19" s="16"/>
      <c r="I19" s="16"/>
      <c r="J19" s="16"/>
    </row>
    <row r="20" spans="1:10" ht="18" x14ac:dyDescent="0.5">
      <c r="A20" s="67" t="s">
        <v>574</v>
      </c>
      <c r="B20" s="319">
        <v>0</v>
      </c>
      <c r="C20" s="319"/>
      <c r="D20" s="319"/>
      <c r="E20" s="319"/>
      <c r="F20" s="319"/>
      <c r="G20" s="16"/>
      <c r="H20" s="16"/>
      <c r="I20" s="16"/>
      <c r="J20" s="16"/>
    </row>
    <row r="21" spans="1:10" ht="15" customHeight="1" x14ac:dyDescent="0.5">
      <c r="A21" s="67" t="s">
        <v>380</v>
      </c>
      <c r="B21" s="319">
        <v>0</v>
      </c>
      <c r="C21" s="319"/>
      <c r="D21" s="319"/>
      <c r="E21" s="319"/>
      <c r="F21" s="319"/>
      <c r="G21" s="16"/>
      <c r="H21" s="16"/>
      <c r="I21" s="16"/>
      <c r="J21" s="16"/>
    </row>
    <row r="22" spans="1:10" ht="18" x14ac:dyDescent="0.5">
      <c r="A22" s="67" t="s">
        <v>576</v>
      </c>
      <c r="B22" s="319">
        <v>0</v>
      </c>
      <c r="C22" s="319"/>
      <c r="D22" s="319"/>
      <c r="E22" s="319"/>
      <c r="F22" s="319"/>
      <c r="G22" s="16"/>
      <c r="H22" s="16"/>
      <c r="I22" s="16"/>
      <c r="J22" s="16"/>
    </row>
    <row r="23" spans="1:10" ht="15" customHeight="1" x14ac:dyDescent="0.5">
      <c r="A23" s="67" t="s">
        <v>378</v>
      </c>
      <c r="B23" s="319">
        <v>0</v>
      </c>
      <c r="C23" s="319"/>
      <c r="D23" s="319"/>
      <c r="E23" s="319"/>
      <c r="F23" s="319"/>
      <c r="G23" s="16"/>
      <c r="H23" s="16"/>
      <c r="I23" s="16"/>
      <c r="J23" s="16"/>
    </row>
    <row r="24" spans="1:10" ht="15" customHeight="1" x14ac:dyDescent="0.5">
      <c r="A24" s="67" t="s">
        <v>377</v>
      </c>
      <c r="B24" s="319">
        <v>0</v>
      </c>
      <c r="C24" s="319"/>
      <c r="D24" s="319"/>
      <c r="E24" s="319"/>
      <c r="F24" s="319"/>
      <c r="G24" s="16"/>
      <c r="H24" s="16"/>
      <c r="I24" s="16"/>
      <c r="J24" s="16"/>
    </row>
    <row r="25" spans="1:10" s="320" customFormat="1" ht="15" customHeight="1" x14ac:dyDescent="0.5">
      <c r="A25" s="320" t="s">
        <v>505</v>
      </c>
    </row>
    <row r="26" spans="1:10" ht="15" customHeight="1" x14ac:dyDescent="0.5">
      <c r="A26" s="67" t="s">
        <v>506</v>
      </c>
      <c r="B26" s="319">
        <v>0</v>
      </c>
      <c r="C26" s="319"/>
      <c r="D26" s="319"/>
      <c r="E26" s="319"/>
      <c r="F26" s="319"/>
      <c r="G26" s="16"/>
      <c r="H26" s="16"/>
      <c r="I26" s="16"/>
      <c r="J26" s="16"/>
    </row>
    <row r="27" spans="1:10" ht="15" customHeight="1" x14ac:dyDescent="0.5">
      <c r="A27" s="67" t="s">
        <v>507</v>
      </c>
      <c r="B27" s="319">
        <v>0</v>
      </c>
      <c r="C27" s="319"/>
      <c r="D27" s="319"/>
      <c r="E27" s="319"/>
      <c r="F27" s="319"/>
      <c r="G27" s="16"/>
      <c r="H27" s="16"/>
      <c r="I27" s="16"/>
      <c r="J27" s="16"/>
    </row>
    <row r="28" spans="1:10" ht="15" customHeight="1" x14ac:dyDescent="0.5">
      <c r="A28" s="67" t="s">
        <v>508</v>
      </c>
      <c r="B28" s="319">
        <v>0</v>
      </c>
      <c r="C28" s="319"/>
      <c r="D28" s="319"/>
      <c r="E28" s="319"/>
      <c r="F28" s="319"/>
      <c r="G28" s="16"/>
      <c r="H28" s="16"/>
      <c r="I28" s="16"/>
      <c r="J28" s="16"/>
    </row>
    <row r="29" spans="1:10" ht="15" customHeight="1" x14ac:dyDescent="0.5">
      <c r="A29" s="67" t="s">
        <v>376</v>
      </c>
      <c r="B29" s="318">
        <v>0</v>
      </c>
      <c r="C29" s="318"/>
      <c r="D29" s="318"/>
      <c r="E29" s="318"/>
      <c r="F29" s="318"/>
      <c r="G29" s="16"/>
      <c r="H29" s="16"/>
      <c r="I29" s="16"/>
      <c r="J29" s="16"/>
    </row>
    <row r="30" spans="1:10" x14ac:dyDescent="0.5">
      <c r="A30" s="320" t="s">
        <v>577</v>
      </c>
      <c r="B30" s="320"/>
      <c r="C30" s="320"/>
      <c r="D30" s="320"/>
      <c r="E30" s="320"/>
      <c r="F30" s="320"/>
    </row>
    <row r="31" spans="1:10" x14ac:dyDescent="0.5">
      <c r="A31" s="320" t="s">
        <v>578</v>
      </c>
      <c r="B31" s="320"/>
      <c r="C31" s="320"/>
      <c r="D31" s="320"/>
      <c r="E31" s="320"/>
      <c r="F31" s="320"/>
    </row>
    <row r="32" spans="1:10" x14ac:dyDescent="0.5">
      <c r="A32" s="320" t="s">
        <v>579</v>
      </c>
      <c r="B32" s="320"/>
      <c r="C32" s="320"/>
      <c r="D32" s="320"/>
      <c r="E32" s="320"/>
      <c r="F32" s="320"/>
    </row>
    <row r="33" spans="1:6" ht="15" customHeight="1" x14ac:dyDescent="0.5">
      <c r="A33" s="323" t="s">
        <v>510</v>
      </c>
      <c r="B33" s="323"/>
      <c r="C33" s="323"/>
      <c r="D33" s="323"/>
      <c r="E33" s="323"/>
      <c r="F33" s="323"/>
    </row>
    <row r="34" spans="1:6" ht="15" customHeight="1" x14ac:dyDescent="0.5">
      <c r="A34" s="261" t="s">
        <v>511</v>
      </c>
      <c r="B34" s="261"/>
      <c r="C34" s="261"/>
      <c r="D34" s="261"/>
      <c r="E34" s="261"/>
      <c r="F34" s="261"/>
    </row>
    <row r="35" spans="1:6" ht="15" hidden="1" customHeight="1" x14ac:dyDescent="0.5"/>
    <row r="36" spans="1:6" ht="15" hidden="1" customHeight="1" x14ac:dyDescent="0.5"/>
    <row r="37" spans="1:6" s="200" customFormat="1" ht="15" hidden="1" customHeight="1" x14ac:dyDescent="0.5"/>
    <row r="38" spans="1:6" ht="15" hidden="1" customHeight="1" x14ac:dyDescent="0.5">
      <c r="A38" s="188"/>
      <c r="B38" s="192">
        <v>0</v>
      </c>
      <c r="C38" s="192">
        <v>0</v>
      </c>
      <c r="D38" s="192">
        <v>0</v>
      </c>
      <c r="E38" s="192">
        <v>0</v>
      </c>
    </row>
    <row r="39" spans="1:6" ht="15" hidden="1" customHeight="1" x14ac:dyDescent="0.5"/>
    <row r="40" spans="1:6" ht="15" hidden="1" customHeight="1" x14ac:dyDescent="0.5"/>
    <row r="41" spans="1:6" ht="15" hidden="1" customHeight="1" x14ac:dyDescent="0.5"/>
    <row r="42" spans="1:6" ht="15" hidden="1" customHeight="1" x14ac:dyDescent="0.5"/>
    <row r="43" spans="1:6" ht="15" hidden="1" customHeight="1" x14ac:dyDescent="0.5"/>
  </sheetData>
  <mergeCells count="21">
    <mergeCell ref="A34:F34"/>
    <mergeCell ref="A30:F30"/>
    <mergeCell ref="A31:F31"/>
    <mergeCell ref="A32:F32"/>
    <mergeCell ref="A1:F1"/>
    <mergeCell ref="A2:F2"/>
    <mergeCell ref="A11:F11"/>
    <mergeCell ref="A33:F33"/>
    <mergeCell ref="B17:F17"/>
    <mergeCell ref="B18:F18"/>
    <mergeCell ref="B19:F19"/>
    <mergeCell ref="B20:F20"/>
    <mergeCell ref="B21:F21"/>
    <mergeCell ref="B22:F22"/>
    <mergeCell ref="B23:F23"/>
    <mergeCell ref="B29:F29"/>
    <mergeCell ref="B24:F24"/>
    <mergeCell ref="A25:XFD25"/>
    <mergeCell ref="B26:F26"/>
    <mergeCell ref="B27:F27"/>
    <mergeCell ref="B28:F28"/>
  </mergeCells>
  <conditionalFormatting sqref="A33:A34">
    <cfRule type="cellIs" dxfId="4" priority="1" operator="equal">
      <formula>0</formula>
    </cfRule>
  </conditionalFormatting>
  <hyperlinks>
    <hyperlink ref="A33" location="'Table of Contents'!A1" display="Return to TOC" xr:uid="{22B745E5-2ED3-4F82-AE62-D8F7EFB973FD}"/>
  </hyperlink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5">
    <tabColor rgb="FF92D050"/>
  </sheetPr>
  <dimension ref="A1:C50"/>
  <sheetViews>
    <sheetView showRuler="0" workbookViewId="0">
      <selection activeCell="B16" sqref="B16"/>
    </sheetView>
  </sheetViews>
  <sheetFormatPr defaultColWidth="0" defaultRowHeight="15" zeroHeight="1" x14ac:dyDescent="0.5"/>
  <cols>
    <col min="1" max="1" width="50.83203125" style="2" customWidth="1"/>
    <col min="2" max="2" width="21.44140625" style="2" customWidth="1"/>
    <col min="3" max="3" width="22" style="2" customWidth="1"/>
    <col min="4" max="16384" width="12.83203125" style="2" hidden="1"/>
  </cols>
  <sheetData>
    <row r="1" spans="1:3" s="17" customFormat="1" ht="15" customHeight="1" x14ac:dyDescent="0.6">
      <c r="A1" s="115" t="s">
        <v>0</v>
      </c>
    </row>
    <row r="2" spans="1:3" ht="15" customHeight="1" x14ac:dyDescent="0.5">
      <c r="A2" s="15" t="s">
        <v>218</v>
      </c>
      <c r="B2" s="15"/>
      <c r="C2" s="15"/>
    </row>
    <row r="3" spans="1:3" ht="15" customHeight="1" x14ac:dyDescent="0.5">
      <c r="A3" s="126" t="s">
        <v>219</v>
      </c>
      <c r="B3" s="15"/>
      <c r="C3" s="15"/>
    </row>
    <row r="4" spans="1:3" ht="15" customHeight="1" x14ac:dyDescent="0.5">
      <c r="A4" s="126" t="s">
        <v>220</v>
      </c>
      <c r="B4" s="15"/>
      <c r="C4" s="15"/>
    </row>
    <row r="5" spans="1:3" ht="15" customHeight="1" x14ac:dyDescent="0.5">
      <c r="A5" s="44" t="s">
        <v>1</v>
      </c>
      <c r="B5" s="15"/>
      <c r="C5" s="15"/>
    </row>
    <row r="6" spans="1:3" ht="47.5" customHeight="1" x14ac:dyDescent="0.5">
      <c r="A6" s="15"/>
      <c r="B6" s="34" t="s">
        <v>221</v>
      </c>
      <c r="C6" s="34" t="s">
        <v>222</v>
      </c>
    </row>
    <row r="7" spans="1:3" ht="15" customHeight="1" x14ac:dyDescent="0.5">
      <c r="A7" s="15" t="str">
        <f>+'Exhibit J-1 no Z rows'!A2</f>
        <v>ASSETS</v>
      </c>
      <c r="B7" s="117"/>
      <c r="C7" s="117"/>
    </row>
    <row r="8" spans="1:3" ht="15" customHeight="1" x14ac:dyDescent="0.5">
      <c r="A8" s="35" t="str">
        <f>+'Exhibit J-1 no Z rows'!A3</f>
        <v>Cash and Cash Equivalents:</v>
      </c>
      <c r="B8" s="21"/>
      <c r="C8" s="21"/>
    </row>
    <row r="9" spans="1:3" ht="15" customHeight="1" x14ac:dyDescent="0.5">
      <c r="A9" s="38" t="str">
        <f>+'Exhibit J-1 no Z rows'!A4</f>
        <v>Cash in State Treasury</v>
      </c>
      <c r="B9" s="50">
        <f>+'Exhibit J-1 no Z rows'!B4</f>
        <v>1796596456.4400001</v>
      </c>
      <c r="C9" s="50">
        <f>+'Exhibit J-1 no Z rows'!C4</f>
        <v>1796596456.4400001</v>
      </c>
    </row>
    <row r="10" spans="1:3" ht="15" customHeight="1" x14ac:dyDescent="0.5">
      <c r="A10" s="15" t="str">
        <f>+'Exhibit J-1 no Z rows'!A5</f>
        <v>Total Assets</v>
      </c>
      <c r="B10" s="128">
        <f>+'Exhibit J-1 no Z rows'!B5</f>
        <v>1796596456.4400001</v>
      </c>
      <c r="C10" s="128">
        <f>+'Exhibit J-1 no Z rows'!C5</f>
        <v>1796596456.4400001</v>
      </c>
    </row>
    <row r="11" spans="1:3" ht="35.85" customHeight="1" x14ac:dyDescent="0.5">
      <c r="A11" s="15" t="str">
        <f>+'Exhibit J-1 no Z rows'!A6</f>
        <v>NET POSITION</v>
      </c>
      <c r="B11" s="49"/>
      <c r="C11" s="49"/>
    </row>
    <row r="12" spans="1:3" ht="15" customHeight="1" x14ac:dyDescent="0.5">
      <c r="A12" s="35" t="str">
        <f>+'Exhibit J-1 no Z rows'!A7</f>
        <v>Fiduciary NP Other Purposes</v>
      </c>
      <c r="B12" s="36">
        <f>+'Exhibit J-1 no Z rows'!B7</f>
        <v>1796596456.4400001</v>
      </c>
      <c r="C12" s="36">
        <f>+'Exhibit J-1 no Z rows'!C7</f>
        <v>1796596456.4400001</v>
      </c>
    </row>
    <row r="13" spans="1:3" s="198" customFormat="1" ht="15" customHeight="1" x14ac:dyDescent="0.5">
      <c r="A13" s="209" t="str">
        <f>+'Exhibit J-1 no Z rows'!A8</f>
        <v>Total Net Position</v>
      </c>
      <c r="B13" s="210">
        <f>+'Exhibit J-1 no Z rows'!B8</f>
        <v>1796596456.4400001</v>
      </c>
      <c r="C13" s="210">
        <f>+'Exhibit J-1 no Z rows'!C8</f>
        <v>1796596456.4400001</v>
      </c>
    </row>
    <row r="14" spans="1:3" ht="46.75" customHeight="1" x14ac:dyDescent="0.5">
      <c r="A14" s="15" t="str">
        <f>+'Exhibit J-1 no Z rows'!A9</f>
        <v>* USAS D24 GAAP fund is noted as (XXXX)
** USAS D23 fund is noted as U/F (XXXX)</v>
      </c>
      <c r="B14" s="49"/>
      <c r="C14" s="49"/>
    </row>
    <row r="15" spans="1:3" ht="15" hidden="1" customHeight="1" x14ac:dyDescent="0.5">
      <c r="A15" s="32"/>
      <c r="B15" s="15"/>
      <c r="C15" s="15"/>
    </row>
    <row r="16" spans="1:3" ht="15" hidden="1" customHeight="1" x14ac:dyDescent="0.5">
      <c r="A16" s="32"/>
      <c r="B16" s="15"/>
      <c r="C16" s="15"/>
    </row>
    <row r="17" spans="1:3" ht="15" hidden="1" customHeight="1" x14ac:dyDescent="0.5">
      <c r="A17" s="32"/>
      <c r="B17" s="15"/>
      <c r="C17" s="15"/>
    </row>
    <row r="18" spans="1:3" ht="15" hidden="1" customHeight="1" x14ac:dyDescent="0.5">
      <c r="A18" s="32"/>
      <c r="B18" s="15"/>
      <c r="C18" s="15"/>
    </row>
    <row r="19" spans="1:3" ht="15" hidden="1" customHeight="1" x14ac:dyDescent="0.5">
      <c r="A19" s="15"/>
      <c r="B19" s="15"/>
      <c r="C19" s="15"/>
    </row>
    <row r="20" spans="1:3" ht="15" hidden="1" customHeight="1" x14ac:dyDescent="0.5">
      <c r="A20" s="15"/>
      <c r="B20" s="15"/>
      <c r="C20" s="15"/>
    </row>
    <row r="21" spans="1:3" ht="15" hidden="1" customHeight="1" x14ac:dyDescent="0.5">
      <c r="A21" s="15"/>
      <c r="B21" s="15"/>
      <c r="C21" s="15"/>
    </row>
    <row r="22" spans="1:3" ht="15" hidden="1" customHeight="1" x14ac:dyDescent="0.5">
      <c r="A22" s="15"/>
      <c r="B22" s="15"/>
      <c r="C22" s="15"/>
    </row>
    <row r="23" spans="1:3" ht="15" hidden="1" customHeight="1" x14ac:dyDescent="0.5">
      <c r="A23" s="15"/>
      <c r="B23" s="15"/>
      <c r="C23" s="15"/>
    </row>
    <row r="24" spans="1:3" ht="15" hidden="1" customHeight="1" x14ac:dyDescent="0.5"/>
    <row r="25" spans="1:3" ht="15" hidden="1" customHeight="1" x14ac:dyDescent="0.5"/>
    <row r="26" spans="1:3" ht="15" hidden="1" customHeight="1" x14ac:dyDescent="0.5"/>
    <row r="27" spans="1:3" ht="15" hidden="1" customHeight="1" x14ac:dyDescent="0.5"/>
    <row r="28" spans="1:3" ht="15" hidden="1" customHeight="1" x14ac:dyDescent="0.5"/>
    <row r="29" spans="1:3" ht="15" hidden="1" customHeight="1" x14ac:dyDescent="0.5"/>
    <row r="30" spans="1:3" ht="15" hidden="1" customHeight="1" x14ac:dyDescent="0.5"/>
    <row r="31" spans="1:3" ht="15" hidden="1" customHeight="1" x14ac:dyDescent="0.5"/>
    <row r="32" spans="1:3"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sheetData>
  <conditionalFormatting sqref="A1:C13 B14:C14 A14:A18">
    <cfRule type="cellIs" dxfId="3" priority="1" operator="equal">
      <formula>0</formula>
    </cfRule>
  </conditionalFormatting>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6">
    <tabColor rgb="FF92D050"/>
  </sheetPr>
  <dimension ref="A1:D50"/>
  <sheetViews>
    <sheetView showRuler="0" topLeftCell="A15" workbookViewId="0">
      <selection activeCell="C10" sqref="C10"/>
    </sheetView>
  </sheetViews>
  <sheetFormatPr defaultColWidth="0" defaultRowHeight="15" zeroHeight="1" x14ac:dyDescent="0.5"/>
  <cols>
    <col min="1" max="1" width="58.5546875" style="2" customWidth="1"/>
    <col min="2" max="2" width="23.5546875" style="2" customWidth="1"/>
    <col min="3" max="3" width="23.1640625" style="2" customWidth="1"/>
    <col min="4" max="4" width="21.1640625" style="2" customWidth="1"/>
    <col min="5" max="16384" width="12.83203125" style="2" hidden="1"/>
  </cols>
  <sheetData>
    <row r="1" spans="1:4" s="17" customFormat="1" ht="15" customHeight="1" x14ac:dyDescent="0.6">
      <c r="A1" s="115" t="s">
        <v>0</v>
      </c>
    </row>
    <row r="2" spans="1:4" ht="15" customHeight="1" x14ac:dyDescent="0.5">
      <c r="A2" s="15" t="s">
        <v>223</v>
      </c>
      <c r="B2" s="15"/>
      <c r="C2" s="15"/>
      <c r="D2" s="15"/>
    </row>
    <row r="3" spans="1:4" ht="15" customHeight="1" x14ac:dyDescent="0.5">
      <c r="A3" s="126" t="s">
        <v>224</v>
      </c>
      <c r="B3" s="15"/>
      <c r="C3" s="15"/>
      <c r="D3" s="15"/>
    </row>
    <row r="4" spans="1:4" ht="15" customHeight="1" x14ac:dyDescent="0.5">
      <c r="A4" s="126" t="s">
        <v>201</v>
      </c>
      <c r="B4" s="15"/>
      <c r="C4" s="15"/>
      <c r="D4" s="15"/>
    </row>
    <row r="5" spans="1:4" ht="15" customHeight="1" x14ac:dyDescent="0.5">
      <c r="A5" s="15" t="s">
        <v>117</v>
      </c>
      <c r="B5" s="15"/>
      <c r="C5" s="15"/>
      <c r="D5" s="15"/>
    </row>
    <row r="6" spans="1:4" ht="61" customHeight="1" x14ac:dyDescent="0.5">
      <c r="A6" s="15"/>
      <c r="B6" s="34" t="s">
        <v>225</v>
      </c>
      <c r="C6" s="34" t="s">
        <v>226</v>
      </c>
      <c r="D6" s="34" t="s">
        <v>227</v>
      </c>
    </row>
    <row r="7" spans="1:4" ht="15" customHeight="1" x14ac:dyDescent="0.5">
      <c r="A7" s="15" t="str">
        <f>+'Exhibit VII no Z rows'!A2</f>
        <v>ADDITIONS</v>
      </c>
      <c r="B7" s="117"/>
      <c r="C7" s="117"/>
      <c r="D7" s="117"/>
    </row>
    <row r="8" spans="1:4" ht="15" customHeight="1" x14ac:dyDescent="0.5">
      <c r="A8" s="35" t="str">
        <f>+'Exhibit VII no Z rows'!A3</f>
        <v>Contributions:</v>
      </c>
      <c r="B8" s="21"/>
      <c r="C8" s="21"/>
      <c r="D8" s="21"/>
    </row>
    <row r="9" spans="1:4" ht="15" customHeight="1" x14ac:dyDescent="0.5">
      <c r="A9" s="38" t="str">
        <f>+'Exhibit VII no Z rows'!A4</f>
        <v>Federal Contributions</v>
      </c>
      <c r="B9" s="50">
        <f>+'Exhibit VII no Z rows'!B4</f>
        <v>3685942.05</v>
      </c>
      <c r="C9" s="193" t="s">
        <v>257</v>
      </c>
      <c r="D9" s="50">
        <f>+'Exhibit VII no Z rows'!D4</f>
        <v>3685942.05</v>
      </c>
    </row>
    <row r="10" spans="1:4" ht="15" customHeight="1" x14ac:dyDescent="0.5">
      <c r="A10" s="35" t="str">
        <f>+'Exhibit VII no Z rows'!A5</f>
        <v>Total Contributions</v>
      </c>
      <c r="B10" s="37">
        <f>+'Exhibit VII no Z rows'!B5</f>
        <v>3685942.05</v>
      </c>
      <c r="C10" s="1">
        <v>0</v>
      </c>
      <c r="D10" s="37">
        <f>+'Exhibit VII no Z rows'!D5</f>
        <v>3685942.05</v>
      </c>
    </row>
    <row r="11" spans="1:4" ht="15" customHeight="1" x14ac:dyDescent="0.5">
      <c r="A11" s="35" t="str">
        <f>+'Exhibit VII no Z rows'!A6</f>
        <v>Investment Income:</v>
      </c>
      <c r="B11" s="117"/>
      <c r="C11" s="117"/>
      <c r="D11" s="117"/>
    </row>
    <row r="12" spans="1:4" ht="15" customHeight="1" x14ac:dyDescent="0.5">
      <c r="A12" s="38" t="str">
        <f>+'Exhibit VII no Z rows'!A7</f>
        <v>From Investing Activities:</v>
      </c>
      <c r="B12" s="21"/>
      <c r="C12" s="21"/>
      <c r="D12" s="21"/>
    </row>
    <row r="13" spans="1:4" ht="15" customHeight="1" x14ac:dyDescent="0.5">
      <c r="A13" s="24" t="str">
        <f>+'Exhibit VII no Z rows'!A8</f>
        <v>Interest, Dividend and Other</v>
      </c>
      <c r="B13" s="36">
        <f>+'Exhibit VII no Z rows'!B8</f>
        <v>154877.66</v>
      </c>
      <c r="C13" s="36">
        <f>+'Exhibit VII no Z rows'!C8</f>
        <v>11364028.58</v>
      </c>
      <c r="D13" s="36">
        <f>+'Exhibit VII no Z rows'!D8</f>
        <v>11518906.24</v>
      </c>
    </row>
    <row r="14" spans="1:4" ht="15" customHeight="1" x14ac:dyDescent="0.5">
      <c r="A14" s="38" t="str">
        <f>+'Exhibit VII no Z rows'!A9</f>
        <v>Total Investing Income (Loss)</v>
      </c>
      <c r="B14" s="37">
        <f>+'Exhibit VII no Z rows'!B9</f>
        <v>154877.66</v>
      </c>
      <c r="C14" s="37">
        <f>+'Exhibit VII no Z rows'!C9</f>
        <v>11364028.58</v>
      </c>
      <c r="D14" s="37">
        <f>+'Exhibit VII no Z rows'!D9</f>
        <v>11518906.24</v>
      </c>
    </row>
    <row r="15" spans="1:4" ht="15" customHeight="1" x14ac:dyDescent="0.5">
      <c r="A15" s="38" t="str">
        <f>+'Exhibit VII no Z rows'!A10</f>
        <v>Net Income from Investing Activities</v>
      </c>
      <c r="B15" s="37">
        <f>+'Exhibit VII no Z rows'!B10</f>
        <v>154877.66</v>
      </c>
      <c r="C15" s="37">
        <f>+'Exhibit VII no Z rows'!C10</f>
        <v>11364028.58</v>
      </c>
      <c r="D15" s="37">
        <f>+'Exhibit VII no Z rows'!D10</f>
        <v>11518906.24</v>
      </c>
    </row>
    <row r="16" spans="1:4" ht="15" customHeight="1" x14ac:dyDescent="0.5">
      <c r="A16" s="35" t="str">
        <f>+'Exhibit VII no Z rows'!A11</f>
        <v>Total Net Investment Income (Loss)</v>
      </c>
      <c r="B16" s="37">
        <f>+'Exhibit VII no Z rows'!B11</f>
        <v>154877.66</v>
      </c>
      <c r="C16" s="37">
        <f>+'Exhibit VII no Z rows'!C11</f>
        <v>11364028.58</v>
      </c>
      <c r="D16" s="37">
        <f>+'Exhibit VII no Z rows'!D11</f>
        <v>11518906.24</v>
      </c>
    </row>
    <row r="17" spans="1:4" ht="15" customHeight="1" x14ac:dyDescent="0.5">
      <c r="A17" s="35" t="str">
        <f>+'Exhibit VII no Z rows'!A12</f>
        <v>Other Additions:</v>
      </c>
      <c r="B17" s="117"/>
      <c r="C17" s="117"/>
      <c r="D17" s="117"/>
    </row>
    <row r="18" spans="1:4" ht="15" customHeight="1" x14ac:dyDescent="0.5">
      <c r="A18" s="38" t="str">
        <f>+'Exhibit VII no Z rows'!A13</f>
        <v>Other Revenue</v>
      </c>
      <c r="B18" s="21"/>
      <c r="C18" s="21">
        <f>+'Exhibit VII no Z rows'!C13</f>
        <v>14298696126.299999</v>
      </c>
      <c r="D18" s="21">
        <f>+'Exhibit VII no Z rows'!D13</f>
        <v>14298696126.299999</v>
      </c>
    </row>
    <row r="19" spans="1:4" ht="15" customHeight="1" x14ac:dyDescent="0.5">
      <c r="A19" s="38" t="str">
        <f>+'Exhibit VII no Z rows'!A14</f>
        <v>Transfer In</v>
      </c>
      <c r="B19" s="36">
        <f>+'Exhibit VII no Z rows'!B14</f>
        <v>109001180</v>
      </c>
      <c r="C19" s="36"/>
      <c r="D19" s="36">
        <f>+'Exhibit VII no Z rows'!D14</f>
        <v>109001180</v>
      </c>
    </row>
    <row r="20" spans="1:4" ht="15" customHeight="1" x14ac:dyDescent="0.5">
      <c r="A20" s="35" t="str">
        <f>+'Exhibit VII no Z rows'!A15</f>
        <v>Total Other Additions</v>
      </c>
      <c r="B20" s="37">
        <f>+'Exhibit VII no Z rows'!B15</f>
        <v>109001180</v>
      </c>
      <c r="C20" s="37">
        <f>+'Exhibit VII no Z rows'!C15</f>
        <v>14298696126.299999</v>
      </c>
      <c r="D20" s="37">
        <f>+'Exhibit VII no Z rows'!D15</f>
        <v>14407697306.299999</v>
      </c>
    </row>
    <row r="21" spans="1:4" ht="15" customHeight="1" x14ac:dyDescent="0.5">
      <c r="A21" s="15" t="str">
        <f>+'Exhibit VII no Z rows'!A16</f>
        <v>Total Additions</v>
      </c>
      <c r="B21" s="37">
        <f>+'Exhibit VII no Z rows'!B16</f>
        <v>112841999.70999999</v>
      </c>
      <c r="C21" s="37">
        <f>+'Exhibit VII no Z rows'!C16</f>
        <v>14310060154.879999</v>
      </c>
      <c r="D21" s="37">
        <f>+'Exhibit VII no Z rows'!D16</f>
        <v>14422902154.59</v>
      </c>
    </row>
    <row r="22" spans="1:4" ht="33.4" customHeight="1" x14ac:dyDescent="0.5">
      <c r="A22" s="15" t="str">
        <f>+'Exhibit VII no Z rows'!A17</f>
        <v>DEDUCTIONS</v>
      </c>
      <c r="B22" s="117"/>
      <c r="C22" s="117"/>
      <c r="D22" s="117"/>
    </row>
    <row r="23" spans="1:4" ht="15" customHeight="1" x14ac:dyDescent="0.5">
      <c r="A23" s="35" t="str">
        <f>+'Exhibit VII no Z rows'!A18</f>
        <v>Interest Expense</v>
      </c>
      <c r="B23" s="21"/>
      <c r="C23" s="21">
        <f>+'Exhibit VII no Z rows'!C18</f>
        <v>11071771.01</v>
      </c>
      <c r="D23" s="21">
        <f>+'Exhibit VII no Z rows'!D18</f>
        <v>11071771.01</v>
      </c>
    </row>
    <row r="24" spans="1:4" ht="15" customHeight="1" x14ac:dyDescent="0.5">
      <c r="A24" s="35" t="str">
        <f>+'Exhibit VII no Z rows'!A19</f>
        <v>Intergovernmental Payments</v>
      </c>
      <c r="B24" s="36">
        <f>+'Exhibit VII no Z rows'!B19</f>
        <v>113909949.36</v>
      </c>
      <c r="C24" s="36">
        <f>+'Exhibit VII no Z rows'!C19</f>
        <v>14219960942.42</v>
      </c>
      <c r="D24" s="36">
        <f>+'Exhibit VII no Z rows'!D19</f>
        <v>14333870891.780001</v>
      </c>
    </row>
    <row r="25" spans="1:4" ht="15" customHeight="1" x14ac:dyDescent="0.5">
      <c r="A25" s="15" t="str">
        <f>+'Exhibit VII no Z rows'!A20</f>
        <v>Total Deductions</v>
      </c>
      <c r="B25" s="37">
        <f>+'Exhibit VII no Z rows'!B20</f>
        <v>113909949.36</v>
      </c>
      <c r="C25" s="37">
        <f>+'Exhibit VII no Z rows'!C20</f>
        <v>14231032713.43</v>
      </c>
      <c r="D25" s="37">
        <f>+'Exhibit VII no Z rows'!D20</f>
        <v>14344942662.790001</v>
      </c>
    </row>
    <row r="26" spans="1:4" ht="25.9" customHeight="1" x14ac:dyDescent="0.5">
      <c r="A26" s="15" t="str">
        <f>+'Exhibit VII no Z rows'!A21</f>
        <v>INCREASE (DECREASE) IN NET POSITION</v>
      </c>
      <c r="B26" s="37">
        <f>+'Exhibit VII no Z rows'!B21</f>
        <v>-1067949.6500000099</v>
      </c>
      <c r="C26" s="37">
        <f>+'Exhibit VII no Z rows'!C21</f>
        <v>79027441.4499989</v>
      </c>
      <c r="D26" s="37">
        <f>+'Exhibit VII no Z rows'!D21</f>
        <v>77959491.799999207</v>
      </c>
    </row>
    <row r="27" spans="1:4" ht="31" customHeight="1" x14ac:dyDescent="0.5">
      <c r="A27" s="15" t="str">
        <f>+'Exhibit VII no Z rows'!A22</f>
        <v>NET POSITION</v>
      </c>
      <c r="B27" s="117"/>
      <c r="C27" s="117"/>
      <c r="D27" s="117"/>
    </row>
    <row r="28" spans="1:4" ht="15" customHeight="1" x14ac:dyDescent="0.5">
      <c r="A28" s="35" t="str">
        <f>+'Exhibit VII no Z rows'!A23</f>
        <v>Net Position, September 1, 2024</v>
      </c>
      <c r="B28" s="36">
        <f>+'Exhibit VII no Z rows'!B23</f>
        <v>7405557.79</v>
      </c>
      <c r="C28" s="36">
        <f>+'Exhibit VII no Z rows'!C23</f>
        <v>1717569014.99</v>
      </c>
      <c r="D28" s="36">
        <f>+'Exhibit VII no Z rows'!D23</f>
        <v>1724974572.78</v>
      </c>
    </row>
    <row r="29" spans="1:4" ht="15" customHeight="1" x14ac:dyDescent="0.5">
      <c r="A29" s="35" t="str">
        <f>+'Exhibit VII no Z rows'!A24</f>
        <v>Net Position, September 1, 2024, as Restated</v>
      </c>
      <c r="B29" s="37">
        <f>+'Exhibit VII no Z rows'!B24</f>
        <v>7405557.79</v>
      </c>
      <c r="C29" s="37">
        <f>+'Exhibit VII no Z rows'!C24</f>
        <v>1717569014.99</v>
      </c>
      <c r="D29" s="37">
        <f>+'Exhibit VII no Z rows'!D24</f>
        <v>1724974572.78</v>
      </c>
    </row>
    <row r="30" spans="1:4" s="198" customFormat="1" ht="15" customHeight="1" x14ac:dyDescent="0.5">
      <c r="A30" s="209" t="str">
        <f>+'Exhibit VII no Z rows'!A25</f>
        <v>Net Position, August 31, 2025</v>
      </c>
      <c r="B30" s="211">
        <f>+'Exhibit VII no Z rows'!B25</f>
        <v>6337608.1399999904</v>
      </c>
      <c r="C30" s="211">
        <f>+'Exhibit VII no Z rows'!C25</f>
        <v>1796596456.4400001</v>
      </c>
      <c r="D30" s="211">
        <f>+'Exhibit VII no Z rows'!D25</f>
        <v>1802934064.5799999</v>
      </c>
    </row>
    <row r="31" spans="1:4" ht="34.15" customHeight="1" x14ac:dyDescent="0.5">
      <c r="A31" s="15" t="str">
        <f>+'Exhibit VII no Z rows'!A26</f>
        <v>The accompanying notes to the financial statements are an integral part of this statement.</v>
      </c>
      <c r="B31" s="194"/>
      <c r="C31" s="194"/>
      <c r="D31" s="194"/>
    </row>
    <row r="32" spans="1:4" ht="46" hidden="1" customHeight="1" x14ac:dyDescent="0.5">
      <c r="A32" s="325"/>
      <c r="B32" s="258"/>
      <c r="C32" s="258"/>
      <c r="D32" s="258"/>
    </row>
    <row r="33" spans="1:4" ht="15" hidden="1" customHeight="1" x14ac:dyDescent="0.5">
      <c r="A33" s="15"/>
      <c r="B33" s="15"/>
      <c r="C33" s="15"/>
      <c r="D33" s="15"/>
    </row>
    <row r="34" spans="1:4" ht="15" hidden="1" customHeight="1" x14ac:dyDescent="0.5">
      <c r="A34" s="15"/>
      <c r="B34" s="15"/>
      <c r="C34" s="15"/>
      <c r="D34" s="15"/>
    </row>
    <row r="35" spans="1:4" ht="15" hidden="1" customHeight="1" x14ac:dyDescent="0.5">
      <c r="A35" s="15"/>
      <c r="B35" s="15"/>
      <c r="C35" s="15"/>
      <c r="D35" s="15"/>
    </row>
    <row r="36" spans="1:4" ht="15" hidden="1" customHeight="1" x14ac:dyDescent="0.5">
      <c r="A36" s="15"/>
      <c r="B36" s="15"/>
      <c r="C36" s="15"/>
      <c r="D36" s="15"/>
    </row>
    <row r="37" spans="1:4" ht="15" hidden="1" customHeight="1" x14ac:dyDescent="0.5">
      <c r="A37" s="15"/>
      <c r="B37" s="15"/>
      <c r="C37" s="15"/>
      <c r="D37" s="15"/>
    </row>
    <row r="38" spans="1:4" ht="15" hidden="1" customHeight="1" x14ac:dyDescent="0.5">
      <c r="A38" s="15"/>
      <c r="B38" s="15"/>
      <c r="C38" s="15"/>
      <c r="D38" s="15"/>
    </row>
    <row r="39" spans="1:4" ht="15" hidden="1" customHeight="1" x14ac:dyDescent="0.5">
      <c r="A39" s="15"/>
      <c r="B39" s="15"/>
      <c r="C39" s="15"/>
      <c r="D39" s="15"/>
    </row>
    <row r="40" spans="1:4" ht="15" hidden="1" customHeight="1" x14ac:dyDescent="0.5">
      <c r="A40" s="15"/>
      <c r="B40" s="15"/>
      <c r="C40" s="15"/>
      <c r="D40" s="15"/>
    </row>
    <row r="41" spans="1:4" ht="15" hidden="1" customHeight="1" x14ac:dyDescent="0.5">
      <c r="A41" s="15"/>
      <c r="B41" s="15"/>
      <c r="C41" s="15"/>
      <c r="D41" s="15"/>
    </row>
    <row r="42" spans="1:4" ht="15" hidden="1" customHeight="1" x14ac:dyDescent="0.5">
      <c r="A42" s="15"/>
      <c r="B42" s="15"/>
      <c r="C42" s="15"/>
      <c r="D42" s="15"/>
    </row>
    <row r="43" spans="1:4" ht="15" hidden="1" customHeight="1" x14ac:dyDescent="0.5">
      <c r="A43" s="15"/>
      <c r="B43" s="15"/>
      <c r="C43" s="15"/>
      <c r="D43" s="15"/>
    </row>
    <row r="44" spans="1:4" ht="15" hidden="1" customHeight="1" x14ac:dyDescent="0.5"/>
    <row r="45" spans="1:4" ht="15" hidden="1" customHeight="1" x14ac:dyDescent="0.5"/>
    <row r="46" spans="1:4" ht="15" hidden="1" customHeight="1" x14ac:dyDescent="0.5"/>
    <row r="47" spans="1:4" ht="15" hidden="1" customHeight="1" x14ac:dyDescent="0.5"/>
    <row r="48" spans="1:4" ht="15" hidden="1" customHeight="1" x14ac:dyDescent="0.5"/>
    <row r="49" ht="15" hidden="1" customHeight="1" x14ac:dyDescent="0.5"/>
    <row r="50" ht="15" hidden="1" customHeight="1" x14ac:dyDescent="0.5"/>
  </sheetData>
  <mergeCells count="1">
    <mergeCell ref="A32:D32"/>
  </mergeCells>
  <conditionalFormatting sqref="A1:D9 A10:B10 D10 A11:D32">
    <cfRule type="cellIs" dxfId="2" priority="1" operator="equal">
      <formula>0</formula>
    </cfRule>
  </conditionalFormatting>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7">
    <tabColor rgb="FF92D050"/>
  </sheetPr>
  <dimension ref="A1:E49"/>
  <sheetViews>
    <sheetView showRuler="0" topLeftCell="A10" workbookViewId="0">
      <selection activeCell="H16" sqref="H16"/>
    </sheetView>
  </sheetViews>
  <sheetFormatPr defaultColWidth="0" defaultRowHeight="15" zeroHeight="1" x14ac:dyDescent="0.5"/>
  <cols>
    <col min="1" max="1" width="61" style="2" customWidth="1"/>
    <col min="2" max="5" width="23.71875" style="2" customWidth="1"/>
    <col min="6" max="16384" width="12.83203125" style="2" hidden="1"/>
  </cols>
  <sheetData>
    <row r="1" spans="1:5" s="17" customFormat="1" ht="15" customHeight="1" x14ac:dyDescent="0.6">
      <c r="A1" s="115" t="s">
        <v>0</v>
      </c>
    </row>
    <row r="2" spans="1:5" ht="15" customHeight="1" x14ac:dyDescent="0.5">
      <c r="A2" s="15" t="s">
        <v>249</v>
      </c>
      <c r="B2" s="15"/>
      <c r="C2" s="15"/>
      <c r="D2" s="15"/>
      <c r="E2" s="15"/>
    </row>
    <row r="3" spans="1:5" ht="15" customHeight="1" x14ac:dyDescent="0.5">
      <c r="A3" s="126" t="s">
        <v>250</v>
      </c>
      <c r="B3" s="15"/>
      <c r="C3" s="15"/>
      <c r="D3" s="15"/>
      <c r="E3" s="15"/>
    </row>
    <row r="4" spans="1:5" ht="15" customHeight="1" x14ac:dyDescent="0.5">
      <c r="A4" s="126" t="s">
        <v>211</v>
      </c>
      <c r="B4" s="15"/>
      <c r="C4" s="15"/>
      <c r="D4" s="15"/>
      <c r="E4" s="15"/>
    </row>
    <row r="5" spans="1:5" ht="15" customHeight="1" x14ac:dyDescent="0.5">
      <c r="A5" s="15" t="s">
        <v>117</v>
      </c>
      <c r="B5" s="15"/>
      <c r="C5" s="15"/>
      <c r="D5" s="15"/>
      <c r="E5" s="15"/>
    </row>
    <row r="6" spans="1:5" ht="63.4" customHeight="1" x14ac:dyDescent="0.5">
      <c r="A6" s="15"/>
      <c r="B6" s="34" t="s">
        <v>251</v>
      </c>
      <c r="C6" s="34" t="s">
        <v>213</v>
      </c>
      <c r="D6" s="34" t="s">
        <v>214</v>
      </c>
      <c r="E6" s="34" t="s">
        <v>252</v>
      </c>
    </row>
    <row r="7" spans="1:5" ht="15" customHeight="1" x14ac:dyDescent="0.5">
      <c r="A7" s="15" t="str">
        <f>+'Exhibit I-2 no Z rows'!A2</f>
        <v>ADDITIONS</v>
      </c>
      <c r="B7" s="117"/>
      <c r="C7" s="117"/>
      <c r="D7" s="117"/>
      <c r="E7" s="117"/>
    </row>
    <row r="8" spans="1:5" ht="15" customHeight="1" x14ac:dyDescent="0.5">
      <c r="A8" s="35" t="str">
        <f>+'Exhibit I-2 no Z rows'!A3</f>
        <v>Contributions:</v>
      </c>
      <c r="B8" s="21"/>
      <c r="C8" s="21"/>
      <c r="D8" s="21"/>
      <c r="E8" s="21"/>
    </row>
    <row r="9" spans="1:5" ht="15" customHeight="1" x14ac:dyDescent="0.5">
      <c r="A9" s="38" t="str">
        <f>+'Exhibit I-2 no Z rows'!A4</f>
        <v>Federal Contributions</v>
      </c>
      <c r="B9" s="50" t="s">
        <v>257</v>
      </c>
      <c r="C9" s="50" t="s">
        <v>257</v>
      </c>
      <c r="D9" s="50">
        <f>+'Exhibit I-2 no Z rows'!D4</f>
        <v>3685942.05</v>
      </c>
      <c r="E9" s="50">
        <f>+'Exhibit I-2 no Z rows'!E4</f>
        <v>3685942.05</v>
      </c>
    </row>
    <row r="10" spans="1:5" ht="15" customHeight="1" x14ac:dyDescent="0.5">
      <c r="A10" s="35" t="str">
        <f>+'Exhibit I-2 no Z rows'!A5</f>
        <v>Total Contributions</v>
      </c>
      <c r="B10" s="1">
        <v>0</v>
      </c>
      <c r="C10" s="1">
        <v>0</v>
      </c>
      <c r="D10" s="37">
        <f>+'Exhibit I-2 no Z rows'!D5</f>
        <v>3685942.05</v>
      </c>
      <c r="E10" s="37">
        <f>+'Exhibit I-2 no Z rows'!E5</f>
        <v>3685942.05</v>
      </c>
    </row>
    <row r="11" spans="1:5" ht="15" customHeight="1" x14ac:dyDescent="0.5">
      <c r="A11" s="35" t="str">
        <f>+'Exhibit I-2 no Z rows'!A6</f>
        <v>Investment Income:</v>
      </c>
      <c r="B11" s="117"/>
      <c r="C11" s="117"/>
      <c r="D11" s="117"/>
      <c r="E11" s="117"/>
    </row>
    <row r="12" spans="1:5" ht="15" customHeight="1" x14ac:dyDescent="0.5">
      <c r="A12" s="38" t="str">
        <f>+'Exhibit I-2 no Z rows'!A7</f>
        <v>From Investing Activities:</v>
      </c>
      <c r="B12" s="21"/>
      <c r="C12" s="21"/>
      <c r="D12" s="21"/>
      <c r="E12" s="21"/>
    </row>
    <row r="13" spans="1:5" ht="15" customHeight="1" x14ac:dyDescent="0.5">
      <c r="A13" s="24" t="str">
        <f>+'Exhibit I-2 no Z rows'!A8</f>
        <v xml:space="preserve">Interest, Dividend and Other </v>
      </c>
      <c r="B13" s="36"/>
      <c r="C13" s="36"/>
      <c r="D13" s="36">
        <f>+'Exhibit I-2 no Z rows'!D8</f>
        <v>154877.66</v>
      </c>
      <c r="E13" s="36">
        <f>+'Exhibit I-2 no Z rows'!E8</f>
        <v>154877.66</v>
      </c>
    </row>
    <row r="14" spans="1:5" ht="15" customHeight="1" x14ac:dyDescent="0.5">
      <c r="A14" s="38" t="str">
        <f>+'Exhibit I-2 no Z rows'!A9</f>
        <v>Total Investing Income (Loss)</v>
      </c>
      <c r="B14" s="1">
        <v>0</v>
      </c>
      <c r="C14" s="1">
        <v>0</v>
      </c>
      <c r="D14" s="37">
        <f>+'Exhibit I-2 no Z rows'!D9</f>
        <v>154877.66</v>
      </c>
      <c r="E14" s="37">
        <f>+'Exhibit I-2 no Z rows'!E9</f>
        <v>154877.66</v>
      </c>
    </row>
    <row r="15" spans="1:5" ht="15" customHeight="1" x14ac:dyDescent="0.5">
      <c r="A15" s="38" t="str">
        <f>+'Exhibit I-2 no Z rows'!A10</f>
        <v>Net Income from Investing Activities</v>
      </c>
      <c r="B15" s="1">
        <v>0</v>
      </c>
      <c r="C15" s="1">
        <v>0</v>
      </c>
      <c r="D15" s="37">
        <f>+'Exhibit I-2 no Z rows'!D10</f>
        <v>154877.66</v>
      </c>
      <c r="E15" s="37">
        <f>+'Exhibit I-2 no Z rows'!E10</f>
        <v>154877.66</v>
      </c>
    </row>
    <row r="16" spans="1:5" ht="15" customHeight="1" x14ac:dyDescent="0.5">
      <c r="A16" s="35" t="str">
        <f>+'Exhibit I-2 no Z rows'!A11</f>
        <v>Total Net Investment Income (Loss)</v>
      </c>
      <c r="B16" s="1">
        <v>0</v>
      </c>
      <c r="C16" s="1">
        <v>0</v>
      </c>
      <c r="D16" s="37">
        <f>+'Exhibit I-2 no Z rows'!D11</f>
        <v>154877.66</v>
      </c>
      <c r="E16" s="37">
        <f>+'Exhibit I-2 no Z rows'!E11</f>
        <v>3995697.37</v>
      </c>
    </row>
    <row r="17" spans="1:5" ht="15" customHeight="1" x14ac:dyDescent="0.5">
      <c r="A17" s="35" t="str">
        <f>+'Exhibit I-2 no Z rows'!A12</f>
        <v>Other Additions:</v>
      </c>
      <c r="B17" s="117"/>
      <c r="C17" s="117"/>
      <c r="D17" s="117"/>
      <c r="E17" s="117"/>
    </row>
    <row r="18" spans="1:5" ht="15" customHeight="1" x14ac:dyDescent="0.5">
      <c r="A18" s="38" t="str">
        <f>+'Exhibit I-2 no Z rows'!A13</f>
        <v>Transfer In</v>
      </c>
      <c r="B18" s="36">
        <f>+'Exhibit I-2 no Z rows'!B13</f>
        <v>109001180</v>
      </c>
      <c r="C18" s="36"/>
      <c r="D18" s="36"/>
      <c r="E18" s="36">
        <f>+'Exhibit I-2 no Z rows'!E13</f>
        <v>109001180</v>
      </c>
    </row>
    <row r="19" spans="1:5" ht="15" customHeight="1" x14ac:dyDescent="0.5">
      <c r="A19" s="35" t="str">
        <f>+'Exhibit I-2 no Z rows'!A14</f>
        <v>Total Other Additions</v>
      </c>
      <c r="B19" s="37">
        <f>+'Exhibit I-2 no Z rows'!B14</f>
        <v>109001180</v>
      </c>
      <c r="C19" s="1">
        <v>0</v>
      </c>
      <c r="D19" s="1">
        <v>0</v>
      </c>
      <c r="E19" s="37">
        <f>+'Exhibit I-2 no Z rows'!E14</f>
        <v>109001180</v>
      </c>
    </row>
    <row r="20" spans="1:5" ht="15" customHeight="1" x14ac:dyDescent="0.5">
      <c r="A20" s="15" t="str">
        <f>+'Exhibit I-2 no Z rows'!A15</f>
        <v>Total Additions</v>
      </c>
      <c r="B20" s="37">
        <f>+'Exhibit I-2 no Z rows'!B15</f>
        <v>109001180</v>
      </c>
      <c r="C20" s="1">
        <v>0</v>
      </c>
      <c r="D20" s="37">
        <f>+'Exhibit I-2 no Z rows'!D15</f>
        <v>3840819.71</v>
      </c>
      <c r="E20" s="37">
        <f>+'Exhibit I-2 no Z rows'!E15</f>
        <v>112996877.37</v>
      </c>
    </row>
    <row r="21" spans="1:5" ht="32.5" customHeight="1" x14ac:dyDescent="0.5">
      <c r="A21" s="15" t="str">
        <f>+'Exhibit I-2 no Z rows'!A16</f>
        <v>DEDUCTIONS</v>
      </c>
      <c r="B21" s="117"/>
      <c r="C21" s="117"/>
      <c r="D21" s="117"/>
      <c r="E21" s="117"/>
    </row>
    <row r="22" spans="1:5" ht="15" customHeight="1" x14ac:dyDescent="0.5">
      <c r="A22" s="38" t="str">
        <f>+'Exhibit I-2 no Z rows'!A17</f>
        <v>Intergovernmental Payments</v>
      </c>
      <c r="B22" s="36">
        <f>+'Exhibit I-2 no Z rows'!B17</f>
        <v>109001180</v>
      </c>
      <c r="C22" s="36"/>
      <c r="D22" s="36">
        <f>+'Exhibit I-2 no Z rows'!D17</f>
        <v>4908769.3600000003</v>
      </c>
      <c r="E22" s="36">
        <f>+'Exhibit I-2 no Z rows'!E17</f>
        <v>113909949.36</v>
      </c>
    </row>
    <row r="23" spans="1:5" ht="15" customHeight="1" x14ac:dyDescent="0.5">
      <c r="A23" s="15" t="str">
        <f>+'Exhibit I-2 no Z rows'!A18</f>
        <v>Total Deductions</v>
      </c>
      <c r="B23" s="37">
        <f>+'Exhibit I-2 no Z rows'!B18</f>
        <v>109001180</v>
      </c>
      <c r="C23" s="1">
        <v>0</v>
      </c>
      <c r="D23" s="37">
        <f>+'Exhibit I-2 no Z rows'!D18</f>
        <v>4908769.3600000003</v>
      </c>
      <c r="E23" s="37">
        <f>+'Exhibit I-2 no Z rows'!E18</f>
        <v>113909949.36</v>
      </c>
    </row>
    <row r="24" spans="1:5" ht="32.5" customHeight="1" x14ac:dyDescent="0.5">
      <c r="A24" s="15" t="str">
        <f>+'Exhibit I-2 no Z rows'!A19</f>
        <v>INCREASE (DECREASE) IN NET POSITION</v>
      </c>
      <c r="B24" s="117"/>
      <c r="C24" s="117"/>
      <c r="D24" s="117">
        <f>+'Exhibit I-2 no Z rows'!D19</f>
        <v>-1067949.6499999999</v>
      </c>
      <c r="E24" s="117">
        <f>+'Exhibit I-2 no Z rows'!E19</f>
        <v>-1067949.6499999999</v>
      </c>
    </row>
    <row r="25" spans="1:5" ht="15" customHeight="1" x14ac:dyDescent="0.5">
      <c r="A25" s="15" t="str">
        <f>+'Exhibit I-2 no Z rows'!A20</f>
        <v>NET POSITION</v>
      </c>
      <c r="B25" s="21"/>
      <c r="C25" s="21"/>
      <c r="D25" s="21"/>
      <c r="E25" s="21"/>
    </row>
    <row r="26" spans="1:5" ht="15" customHeight="1" x14ac:dyDescent="0.5">
      <c r="A26" s="35" t="str">
        <f>+'Exhibit I-2 no Z rows'!A21</f>
        <v>Net Position, September 1, 2024</v>
      </c>
      <c r="B26" s="8">
        <v>0</v>
      </c>
      <c r="C26" s="36">
        <f>+'Exhibit I-2 no Z rows'!C21</f>
        <v>32579.81</v>
      </c>
      <c r="D26" s="36">
        <f>+'Exhibit I-2 no Z rows'!D21</f>
        <v>7372977.9800000004</v>
      </c>
      <c r="E26" s="36">
        <f>+'Exhibit I-2 no Z rows'!E21</f>
        <v>7405557.79</v>
      </c>
    </row>
    <row r="27" spans="1:5" s="198" customFormat="1" ht="25.9" customHeight="1" x14ac:dyDescent="0.5">
      <c r="A27" s="212" t="str">
        <f>+'Exhibit I-2 no Z rows'!A22</f>
        <v>Net Position, August 31, 2025</v>
      </c>
      <c r="B27" s="213">
        <v>0</v>
      </c>
      <c r="C27" s="210">
        <f>+'Exhibit I-2 no Z rows'!C22</f>
        <v>32579.81</v>
      </c>
      <c r="D27" s="210">
        <f>+'Exhibit I-2 no Z rows'!D22</f>
        <v>6305028.3300000001</v>
      </c>
      <c r="E27" s="210">
        <f>+'Exhibit I-2 no Z rows'!E22</f>
        <v>6337608.1399999997</v>
      </c>
    </row>
    <row r="28" spans="1:5" ht="52.5" customHeight="1" x14ac:dyDescent="0.5">
      <c r="A28" s="35" t="str">
        <f>+'Exhibit I-2 no Z rows'!A23</f>
        <v>* USAS D24 GAAP fund is noted as (XXXX)
** USAS D23 fund is noted as U/F (XXXX)</v>
      </c>
      <c r="B28" s="49"/>
      <c r="C28" s="49"/>
      <c r="D28" s="49"/>
      <c r="E28" s="49"/>
    </row>
    <row r="29" spans="1:5" ht="15" hidden="1" customHeight="1" x14ac:dyDescent="0.5"/>
    <row r="30" spans="1:5" ht="15" hidden="1" customHeight="1" x14ac:dyDescent="0.5"/>
    <row r="31" spans="1:5" ht="15" hidden="1" customHeight="1" x14ac:dyDescent="0.5"/>
    <row r="32" spans="1:5"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sheetData>
  <conditionalFormatting sqref="A1:E9 A10 D10:E10 A11:E13 A14:A16 D14:E16 A17:E18 E19 A19:B20 D20:E20 A21:E22 A23:B23 D23:E23 A24:E25 A26:A27 C26:E27 A28:E29">
    <cfRule type="cellIs" dxfId="1" priority="1" operator="equal">
      <formula>0</formula>
    </cfRule>
  </conditionalFormatting>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8">
    <tabColor rgb="FF92D050"/>
  </sheetPr>
  <dimension ref="A1:C50"/>
  <sheetViews>
    <sheetView showRuler="0" topLeftCell="A10" workbookViewId="0">
      <selection activeCell="H7" sqref="H7"/>
    </sheetView>
  </sheetViews>
  <sheetFormatPr defaultColWidth="0" defaultRowHeight="15" zeroHeight="1" x14ac:dyDescent="0.5"/>
  <cols>
    <col min="1" max="1" width="60.44140625" style="2" customWidth="1"/>
    <col min="2" max="2" width="30.27734375" style="2" customWidth="1"/>
    <col min="3" max="3" width="22.44140625" style="2" customWidth="1"/>
    <col min="4" max="16384" width="12.83203125" style="2" hidden="1"/>
  </cols>
  <sheetData>
    <row r="1" spans="1:3" s="17" customFormat="1" ht="15" customHeight="1" x14ac:dyDescent="0.6">
      <c r="A1" s="115" t="s">
        <v>0</v>
      </c>
      <c r="B1" s="115"/>
      <c r="C1" s="115"/>
    </row>
    <row r="2" spans="1:3" ht="15" customHeight="1" x14ac:dyDescent="0.5">
      <c r="A2" s="15" t="s">
        <v>254</v>
      </c>
      <c r="B2" s="15"/>
      <c r="C2" s="15"/>
    </row>
    <row r="3" spans="1:3" ht="15" customHeight="1" x14ac:dyDescent="0.5">
      <c r="A3" s="126" t="s">
        <v>255</v>
      </c>
      <c r="B3" s="15"/>
      <c r="C3" s="15"/>
    </row>
    <row r="4" spans="1:3" ht="15" customHeight="1" x14ac:dyDescent="0.5">
      <c r="A4" s="126" t="s">
        <v>220</v>
      </c>
      <c r="B4" s="15"/>
      <c r="C4" s="15"/>
    </row>
    <row r="5" spans="1:3" ht="15" customHeight="1" x14ac:dyDescent="0.5">
      <c r="A5" s="15" t="s">
        <v>117</v>
      </c>
      <c r="B5" s="15"/>
      <c r="C5" s="15"/>
    </row>
    <row r="6" spans="1:3" ht="86.65" customHeight="1" x14ac:dyDescent="0.5">
      <c r="A6" s="15"/>
      <c r="B6" s="33" t="s">
        <v>221</v>
      </c>
      <c r="C6" s="33" t="s">
        <v>256</v>
      </c>
    </row>
    <row r="7" spans="1:3" ht="15" customHeight="1" x14ac:dyDescent="0.5">
      <c r="A7" s="15" t="str">
        <f>+'Exhibit J-2 no Z rows'!A2</f>
        <v>ADDITIONS</v>
      </c>
      <c r="B7" s="21"/>
      <c r="C7" s="21"/>
    </row>
    <row r="8" spans="1:3" ht="15" customHeight="1" x14ac:dyDescent="0.5">
      <c r="A8" s="35" t="str">
        <f>+'Exhibit J-2 no Z rows'!A3</f>
        <v>Investment Income:</v>
      </c>
      <c r="B8" s="21"/>
      <c r="C8" s="21"/>
    </row>
    <row r="9" spans="1:3" ht="15" customHeight="1" x14ac:dyDescent="0.5">
      <c r="A9" s="38" t="str">
        <f>+'Exhibit J-2 no Z rows'!A4</f>
        <v>From Investing Activities:</v>
      </c>
      <c r="B9" s="21"/>
      <c r="C9" s="21"/>
    </row>
    <row r="10" spans="1:3" ht="15" customHeight="1" x14ac:dyDescent="0.5">
      <c r="A10" s="24" t="str">
        <f>+'Exhibit J-2 no Z rows'!A5</f>
        <v>Interest, Dividend and Other</v>
      </c>
      <c r="B10" s="50">
        <f>+'Exhibit J-2 no Z rows'!B5</f>
        <v>11364028.58</v>
      </c>
      <c r="C10" s="50">
        <f>+'Exhibit J-2 no Z rows'!C5</f>
        <v>11364028.58</v>
      </c>
    </row>
    <row r="11" spans="1:3" ht="15" customHeight="1" x14ac:dyDescent="0.5">
      <c r="A11" s="38" t="str">
        <f>+'Exhibit J-2 no Z rows'!A6</f>
        <v>Total Investing Income (Loss)</v>
      </c>
      <c r="B11" s="37">
        <f>+'Exhibit J-2 no Z rows'!B6</f>
        <v>11364028.58</v>
      </c>
      <c r="C11" s="37">
        <f>+'Exhibit J-2 no Z rows'!C6</f>
        <v>11364028.58</v>
      </c>
    </row>
    <row r="12" spans="1:3" ht="15" customHeight="1" x14ac:dyDescent="0.5">
      <c r="A12" s="38" t="str">
        <f>+'Exhibit J-2 no Z rows'!A7</f>
        <v>Net Income from Investing Activities</v>
      </c>
      <c r="B12" s="37">
        <f>+'Exhibit J-2 no Z rows'!B7</f>
        <v>11364028.58</v>
      </c>
      <c r="C12" s="37">
        <f>+'Exhibit J-2 no Z rows'!C7</f>
        <v>11364028.58</v>
      </c>
    </row>
    <row r="13" spans="1:3" ht="15" customHeight="1" x14ac:dyDescent="0.5">
      <c r="A13" s="35" t="str">
        <f>+'Exhibit J-2 no Z rows'!A8</f>
        <v>Total Net Investment Income (Loss)</v>
      </c>
      <c r="B13" s="37">
        <f>+'Exhibit J-2 no Z rows'!B8</f>
        <v>11364028.58</v>
      </c>
      <c r="C13" s="37">
        <f>+'Exhibit J-2 no Z rows'!C8</f>
        <v>11364028.58</v>
      </c>
    </row>
    <row r="14" spans="1:3" ht="15" customHeight="1" x14ac:dyDescent="0.5">
      <c r="A14" s="35" t="str">
        <f>+'Exhibit J-2 no Z rows'!A9</f>
        <v>Other Additions:</v>
      </c>
      <c r="B14" s="117"/>
      <c r="C14" s="117"/>
    </row>
    <row r="15" spans="1:3" ht="15" customHeight="1" x14ac:dyDescent="0.5">
      <c r="A15" s="38" t="str">
        <f>+'Exhibit J-2 no Z rows'!A10</f>
        <v>Other Revenue</v>
      </c>
      <c r="B15" s="36">
        <f>+'Exhibit J-2 no Z rows'!B10</f>
        <v>14298696126.299999</v>
      </c>
      <c r="C15" s="36">
        <f>+'Exhibit J-2 no Z rows'!C10</f>
        <v>14298696126.299999</v>
      </c>
    </row>
    <row r="16" spans="1:3" ht="15" customHeight="1" x14ac:dyDescent="0.5">
      <c r="A16" s="35" t="str">
        <f>+'Exhibit J-2 no Z rows'!A11</f>
        <v>Total Other Additions</v>
      </c>
      <c r="B16" s="37">
        <f>+'Exhibit J-2 no Z rows'!B11</f>
        <v>14298696126.299999</v>
      </c>
      <c r="C16" s="37">
        <f>+'Exhibit J-2 no Z rows'!C11</f>
        <v>14298696126.299999</v>
      </c>
    </row>
    <row r="17" spans="1:3" ht="15" customHeight="1" x14ac:dyDescent="0.5">
      <c r="A17" s="15" t="str">
        <f>+'Exhibit J-2 no Z rows'!A12</f>
        <v>Total Additions</v>
      </c>
      <c r="B17" s="37">
        <f>+'Exhibit J-2 no Z rows'!B12</f>
        <v>14310060154.879999</v>
      </c>
      <c r="C17" s="37">
        <f>+'Exhibit J-2 no Z rows'!C12</f>
        <v>14310060154.879999</v>
      </c>
    </row>
    <row r="18" spans="1:3" ht="27.6" customHeight="1" x14ac:dyDescent="0.5">
      <c r="A18" s="15" t="str">
        <f>+'Exhibit J-2 no Z rows'!A13</f>
        <v>DEDUCTIONS</v>
      </c>
      <c r="B18" s="117"/>
      <c r="C18" s="117"/>
    </row>
    <row r="19" spans="1:3" ht="15" customHeight="1" x14ac:dyDescent="0.5">
      <c r="A19" s="35" t="str">
        <f>+'Exhibit J-2 no Z rows'!A14</f>
        <v>Interest Expense</v>
      </c>
      <c r="B19" s="21">
        <f>+'Exhibit J-2 no Z rows'!B14</f>
        <v>11071771.01</v>
      </c>
      <c r="C19" s="21">
        <f>+'Exhibit J-2 no Z rows'!C14</f>
        <v>11071771.01</v>
      </c>
    </row>
    <row r="20" spans="1:3" ht="15" customHeight="1" x14ac:dyDescent="0.5">
      <c r="A20" s="35" t="str">
        <f>+'Exhibit J-2 no Z rows'!A15</f>
        <v>Intergovernmental Payments</v>
      </c>
      <c r="B20" s="36">
        <f>+'Exhibit J-2 no Z rows'!B15</f>
        <v>14219960942.42</v>
      </c>
      <c r="C20" s="36">
        <f>+'Exhibit J-2 no Z rows'!C15</f>
        <v>14219960942.42</v>
      </c>
    </row>
    <row r="21" spans="1:3" ht="15" customHeight="1" x14ac:dyDescent="0.5">
      <c r="A21" s="15" t="str">
        <f>+'Exhibit J-2 no Z rows'!A16</f>
        <v>Total Deductions</v>
      </c>
      <c r="B21" s="37">
        <f>+'Exhibit J-2 no Z rows'!B16</f>
        <v>14231032713.43</v>
      </c>
      <c r="C21" s="37">
        <f>+'Exhibit J-2 no Z rows'!C16</f>
        <v>14231032713.43</v>
      </c>
    </row>
    <row r="22" spans="1:3" ht="29.25" customHeight="1" x14ac:dyDescent="0.5">
      <c r="A22" s="15" t="str">
        <f>+'Exhibit J-2 no Z rows'!A17</f>
        <v>INCREASE (DECREASE) IN NET POSITION</v>
      </c>
      <c r="B22" s="37">
        <f>+'Exhibit J-2 no Z rows'!B17</f>
        <v>79027441.4499989</v>
      </c>
      <c r="C22" s="37">
        <f>+'Exhibit J-2 no Z rows'!C17</f>
        <v>79027441.4499989</v>
      </c>
    </row>
    <row r="23" spans="1:3" ht="27.6" customHeight="1" x14ac:dyDescent="0.5">
      <c r="A23" s="15" t="str">
        <f>+'Exhibit J-2 no Z rows'!A18</f>
        <v>NET POSITION</v>
      </c>
      <c r="B23" s="117"/>
      <c r="C23" s="117"/>
    </row>
    <row r="24" spans="1:3" ht="15" customHeight="1" x14ac:dyDescent="0.5">
      <c r="A24" s="35" t="str">
        <f>+'Exhibit J-2 no Z rows'!A19</f>
        <v>Net Position, September 1, 2024</v>
      </c>
      <c r="B24" s="36">
        <f>+'Exhibit J-2 no Z rows'!B19</f>
        <v>1717569014.99</v>
      </c>
      <c r="C24" s="36">
        <f>+'Exhibit J-2 no Z rows'!C19</f>
        <v>1717569014.99</v>
      </c>
    </row>
    <row r="25" spans="1:3" s="198" customFormat="1" ht="15" customHeight="1" x14ac:dyDescent="0.5">
      <c r="A25" s="212" t="str">
        <f>+'Exhibit J-2 no Z rows'!A20</f>
        <v>Net Position, August 31, 2025</v>
      </c>
      <c r="B25" s="210">
        <f>+'Exhibit J-2 no Z rows'!B20</f>
        <v>1796596456.4400001</v>
      </c>
      <c r="C25" s="210">
        <f>+'Exhibit J-2 no Z rows'!C20</f>
        <v>1796596456.4400001</v>
      </c>
    </row>
    <row r="26" spans="1:3" ht="31" customHeight="1" x14ac:dyDescent="0.5">
      <c r="A26" s="35" t="str">
        <f>+'Exhibit J-2 no Z rows'!A21</f>
        <v>* USAS D24 GAAP fund is noted as (XXXX)
** USAS D23 fund is noted as U/F (XXXX)</v>
      </c>
      <c r="B26" s="49"/>
      <c r="C26" s="49"/>
    </row>
    <row r="27" spans="1:3" ht="24.25" hidden="1" customHeight="1" x14ac:dyDescent="0.5">
      <c r="A27" s="113"/>
      <c r="B27" s="21"/>
      <c r="C27" s="21"/>
    </row>
    <row r="28" spans="1:3" ht="40.9" hidden="1" customHeight="1" x14ac:dyDescent="0.5">
      <c r="A28" s="32"/>
      <c r="B28" s="21"/>
      <c r="C28" s="21"/>
    </row>
    <row r="29" spans="1:3" ht="15" hidden="1" customHeight="1" x14ac:dyDescent="0.5"/>
    <row r="30" spans="1:3" ht="15" hidden="1" customHeight="1" x14ac:dyDescent="0.5"/>
    <row r="31" spans="1:3" ht="15" hidden="1" customHeight="1" x14ac:dyDescent="0.5"/>
    <row r="32" spans="1:3"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sheetData>
  <conditionalFormatting sqref="A1:C32">
    <cfRule type="cellIs" dxfId="0" priority="1" operator="equal">
      <formula>0</formula>
    </cfRule>
  </conditionalFormatting>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9"/>
  <dimension ref="A1:E55"/>
  <sheetViews>
    <sheetView showRuler="0" workbookViewId="0"/>
  </sheetViews>
  <sheetFormatPr defaultColWidth="0" defaultRowHeight="15" zeroHeight="1" x14ac:dyDescent="0.5"/>
  <cols>
    <col min="1" max="1" width="38.1640625" style="2" customWidth="1"/>
    <col min="2" max="5" width="12.83203125" style="2" customWidth="1"/>
    <col min="6" max="16384" width="12.83203125" style="2" hidden="1"/>
  </cols>
  <sheetData>
    <row r="1" spans="1:5" s="17" customFormat="1" ht="15" customHeight="1" x14ac:dyDescent="0.6">
      <c r="A1" s="195">
        <v>0</v>
      </c>
      <c r="B1" s="195">
        <v>1</v>
      </c>
      <c r="C1" s="195">
        <v>2</v>
      </c>
      <c r="D1" s="195">
        <v>3</v>
      </c>
      <c r="E1" s="195">
        <v>4</v>
      </c>
    </row>
    <row r="2" spans="1:5" ht="15" customHeight="1" x14ac:dyDescent="0.5">
      <c r="A2" s="32">
        <v>0</v>
      </c>
      <c r="B2" s="15" t="s">
        <v>3</v>
      </c>
      <c r="C2" s="15" t="s">
        <v>4</v>
      </c>
      <c r="D2" s="15" t="s">
        <v>5</v>
      </c>
      <c r="E2" s="15" t="s">
        <v>6</v>
      </c>
    </row>
    <row r="3" spans="1:5" ht="15" customHeight="1" x14ac:dyDescent="0.5">
      <c r="A3" s="15" t="s">
        <v>7</v>
      </c>
      <c r="B3" s="32">
        <v>0</v>
      </c>
      <c r="C3" s="32">
        <v>0</v>
      </c>
      <c r="D3" s="32">
        <v>0</v>
      </c>
      <c r="E3" s="32">
        <v>0</v>
      </c>
    </row>
    <row r="4" spans="1:5" ht="15" customHeight="1" x14ac:dyDescent="0.5">
      <c r="A4" s="15" t="s">
        <v>8</v>
      </c>
      <c r="B4" s="32">
        <v>0</v>
      </c>
      <c r="C4" s="32">
        <v>0</v>
      </c>
      <c r="D4" s="32">
        <v>0</v>
      </c>
      <c r="E4" s="32">
        <v>0</v>
      </c>
    </row>
    <row r="5" spans="1:5" ht="15" customHeight="1" x14ac:dyDescent="0.5">
      <c r="A5" s="15" t="s">
        <v>9</v>
      </c>
      <c r="B5" s="32">
        <v>0</v>
      </c>
      <c r="C5" s="32">
        <v>0</v>
      </c>
      <c r="D5" s="32">
        <v>0</v>
      </c>
      <c r="E5" s="32">
        <v>0</v>
      </c>
    </row>
    <row r="6" spans="1:5" ht="15" customHeight="1" x14ac:dyDescent="0.5">
      <c r="A6" s="15" t="s">
        <v>10</v>
      </c>
      <c r="B6" s="32">
        <v>0</v>
      </c>
      <c r="C6" s="196">
        <v>18689014.300000001</v>
      </c>
      <c r="D6" s="32">
        <v>0</v>
      </c>
      <c r="E6" s="196">
        <v>18689014.300000001</v>
      </c>
    </row>
    <row r="7" spans="1:5" ht="26.65" customHeight="1" x14ac:dyDescent="0.5">
      <c r="A7" s="15" t="s">
        <v>11</v>
      </c>
      <c r="B7" s="196">
        <v>33150254166.549999</v>
      </c>
      <c r="C7" s="196">
        <v>6063607.5499999998</v>
      </c>
      <c r="D7" s="196">
        <v>168773762.36000001</v>
      </c>
      <c r="E7" s="196">
        <v>33325091536.459999</v>
      </c>
    </row>
    <row r="8" spans="1:5" ht="15" customHeight="1" x14ac:dyDescent="0.5">
      <c r="A8" s="15" t="s">
        <v>12</v>
      </c>
      <c r="B8" s="196">
        <v>-234087320.91</v>
      </c>
      <c r="C8" s="32">
        <v>0</v>
      </c>
      <c r="D8" s="32">
        <v>0</v>
      </c>
      <c r="E8" s="196">
        <v>-234087320.91</v>
      </c>
    </row>
    <row r="9" spans="1:5" ht="15" customHeight="1" x14ac:dyDescent="0.5">
      <c r="A9" s="15" t="s">
        <v>13</v>
      </c>
      <c r="B9" s="196">
        <v>239137063.86000001</v>
      </c>
      <c r="C9" s="196">
        <v>1316237.25</v>
      </c>
      <c r="D9" s="196">
        <v>24130238.800000001</v>
      </c>
      <c r="E9" s="196">
        <v>264583539.91</v>
      </c>
    </row>
    <row r="10" spans="1:5" ht="15" customHeight="1" x14ac:dyDescent="0.5">
      <c r="A10" s="15" t="s">
        <v>14</v>
      </c>
      <c r="B10" s="15"/>
      <c r="C10" s="15"/>
      <c r="D10" s="15"/>
      <c r="E10" s="32">
        <v>0</v>
      </c>
    </row>
    <row r="11" spans="1:5" ht="15" customHeight="1" x14ac:dyDescent="0.5">
      <c r="A11" s="15" t="s">
        <v>15</v>
      </c>
      <c r="B11" s="196">
        <v>285466666.67000002</v>
      </c>
      <c r="C11" s="32">
        <v>0</v>
      </c>
      <c r="D11" s="32">
        <v>0</v>
      </c>
      <c r="E11" s="196">
        <v>285466666.67000002</v>
      </c>
    </row>
    <row r="12" spans="1:5" ht="15" customHeight="1" x14ac:dyDescent="0.5">
      <c r="A12" s="15" t="s">
        <v>16</v>
      </c>
      <c r="B12" s="196">
        <v>5507325724.8199997</v>
      </c>
      <c r="C12" s="32">
        <v>0</v>
      </c>
      <c r="D12" s="32">
        <v>0</v>
      </c>
      <c r="E12" s="196">
        <v>5507325724.8199997</v>
      </c>
    </row>
    <row r="13" spans="1:5" ht="15" customHeight="1" x14ac:dyDescent="0.5">
      <c r="A13" s="15" t="s">
        <v>17</v>
      </c>
      <c r="B13" s="196">
        <v>17281151.149999999</v>
      </c>
      <c r="C13" s="32">
        <v>0</v>
      </c>
      <c r="D13" s="32">
        <v>0</v>
      </c>
      <c r="E13" s="196">
        <v>17281151.149999999</v>
      </c>
    </row>
    <row r="14" spans="1:5" ht="15" customHeight="1" x14ac:dyDescent="0.5">
      <c r="A14" s="15" t="s">
        <v>18</v>
      </c>
      <c r="B14" s="196">
        <v>55076399.689999998</v>
      </c>
      <c r="C14" s="196">
        <v>453011.89</v>
      </c>
      <c r="D14" s="196">
        <v>267012.55</v>
      </c>
      <c r="E14" s="196">
        <v>55796424.130000003</v>
      </c>
    </row>
    <row r="15" spans="1:5" ht="15" customHeight="1" x14ac:dyDescent="0.5">
      <c r="A15" s="15" t="s">
        <v>19</v>
      </c>
      <c r="B15" s="196">
        <v>2112738190.73</v>
      </c>
      <c r="C15" s="196">
        <v>2789594.52</v>
      </c>
      <c r="D15" s="196">
        <v>224337.3</v>
      </c>
      <c r="E15" s="196">
        <v>2115752122.55</v>
      </c>
    </row>
    <row r="16" spans="1:5" ht="15" customHeight="1" x14ac:dyDescent="0.5">
      <c r="A16" s="15" t="s">
        <v>20</v>
      </c>
      <c r="B16" s="196">
        <v>41133192042.559998</v>
      </c>
      <c r="C16" s="196">
        <v>29311465.510000002</v>
      </c>
      <c r="D16" s="196">
        <v>193395351.00999999</v>
      </c>
      <c r="E16" s="196">
        <v>41355898859.080002</v>
      </c>
    </row>
    <row r="17" spans="1:5" ht="15" customHeight="1" x14ac:dyDescent="0.5">
      <c r="A17" s="15" t="s">
        <v>21</v>
      </c>
      <c r="B17" s="15"/>
      <c r="C17" s="15"/>
      <c r="D17" s="15"/>
      <c r="E17" s="15"/>
    </row>
    <row r="18" spans="1:5" ht="15" customHeight="1" x14ac:dyDescent="0.5">
      <c r="A18" s="15" t="s">
        <v>22</v>
      </c>
      <c r="B18" s="32">
        <v>0</v>
      </c>
      <c r="C18" s="32">
        <v>0</v>
      </c>
      <c r="D18" s="32">
        <v>0</v>
      </c>
      <c r="E18" s="32">
        <v>0</v>
      </c>
    </row>
    <row r="19" spans="1:5" ht="15" customHeight="1" x14ac:dyDescent="0.5">
      <c r="A19" s="15" t="s">
        <v>23</v>
      </c>
      <c r="B19" s="196">
        <v>21175117134.779999</v>
      </c>
      <c r="C19" s="196">
        <v>974658077.54999995</v>
      </c>
      <c r="D19" s="196">
        <v>802514192.37</v>
      </c>
      <c r="E19" s="196">
        <v>22952289404.700001</v>
      </c>
    </row>
    <row r="20" spans="1:5" ht="15" customHeight="1" x14ac:dyDescent="0.5">
      <c r="A20" s="15" t="s">
        <v>24</v>
      </c>
      <c r="B20" s="196">
        <v>21175117134.779999</v>
      </c>
      <c r="C20" s="196">
        <v>974658077.54999995</v>
      </c>
      <c r="D20" s="196">
        <v>802514192.37</v>
      </c>
      <c r="E20" s="196">
        <v>22952289404.700001</v>
      </c>
    </row>
    <row r="21" spans="1:5" ht="15" customHeight="1" x14ac:dyDescent="0.5">
      <c r="A21" s="15" t="s">
        <v>25</v>
      </c>
      <c r="B21" s="196">
        <v>62308309177.339996</v>
      </c>
      <c r="C21" s="196">
        <v>1003969543.0599999</v>
      </c>
      <c r="D21" s="196">
        <v>995909543.38</v>
      </c>
      <c r="E21" s="196">
        <v>64308188263.779999</v>
      </c>
    </row>
    <row r="22" spans="1:5" ht="15" customHeight="1" x14ac:dyDescent="0.5">
      <c r="A22" s="32">
        <v>0</v>
      </c>
      <c r="B22" s="32">
        <v>0</v>
      </c>
      <c r="C22" s="32">
        <v>0</v>
      </c>
      <c r="D22" s="32">
        <v>0</v>
      </c>
      <c r="E22" s="32">
        <v>0</v>
      </c>
    </row>
    <row r="23" spans="1:5" ht="15" customHeight="1" x14ac:dyDescent="0.5">
      <c r="A23" s="32">
        <v>0</v>
      </c>
      <c r="B23" s="15"/>
      <c r="C23" s="15"/>
      <c r="D23" s="15"/>
      <c r="E23" s="15"/>
    </row>
    <row r="24" spans="1:5" ht="15" customHeight="1" x14ac:dyDescent="0.5">
      <c r="A24" s="15" t="s">
        <v>26</v>
      </c>
      <c r="B24" s="15"/>
      <c r="C24" s="15"/>
      <c r="D24" s="15"/>
      <c r="E24" s="15"/>
    </row>
    <row r="25" spans="1:5" ht="15" customHeight="1" x14ac:dyDescent="0.5">
      <c r="A25" s="15" t="s">
        <v>27</v>
      </c>
      <c r="B25" s="15"/>
      <c r="C25" s="15"/>
      <c r="D25" s="15"/>
      <c r="E25" s="15"/>
    </row>
    <row r="26" spans="1:5" ht="15" customHeight="1" x14ac:dyDescent="0.5">
      <c r="A26" s="15" t="s">
        <v>28</v>
      </c>
      <c r="B26" s="15"/>
      <c r="C26" s="15"/>
      <c r="D26" s="15"/>
      <c r="E26" s="15"/>
    </row>
    <row r="27" spans="1:5" ht="15" customHeight="1" x14ac:dyDescent="0.5">
      <c r="A27" s="15" t="s">
        <v>29</v>
      </c>
      <c r="B27" s="15"/>
      <c r="C27" s="15"/>
      <c r="D27" s="15"/>
      <c r="E27" s="15"/>
    </row>
    <row r="28" spans="1:5" ht="15" customHeight="1" x14ac:dyDescent="0.5">
      <c r="A28" s="15" t="s">
        <v>15</v>
      </c>
      <c r="B28" s="196">
        <v>20752298.23</v>
      </c>
      <c r="C28" s="196">
        <v>165549.79999999999</v>
      </c>
      <c r="D28" s="196">
        <v>381290.16</v>
      </c>
      <c r="E28" s="196">
        <v>21299138.190000001</v>
      </c>
    </row>
    <row r="29" spans="1:5" ht="15" customHeight="1" x14ac:dyDescent="0.5">
      <c r="A29" s="15" t="s">
        <v>30</v>
      </c>
      <c r="B29" s="32">
        <v>0</v>
      </c>
      <c r="C29" s="32">
        <v>0</v>
      </c>
      <c r="D29" s="196">
        <v>202047.68</v>
      </c>
      <c r="E29" s="196">
        <v>202047.68</v>
      </c>
    </row>
    <row r="30" spans="1:5" ht="15" customHeight="1" x14ac:dyDescent="0.5">
      <c r="A30" s="15" t="s">
        <v>31</v>
      </c>
      <c r="B30" s="32">
        <v>3942733</v>
      </c>
      <c r="C30" s="32">
        <v>0</v>
      </c>
      <c r="D30" s="32">
        <v>0</v>
      </c>
      <c r="E30" s="32">
        <v>3942733</v>
      </c>
    </row>
    <row r="31" spans="1:5" ht="15" customHeight="1" x14ac:dyDescent="0.5">
      <c r="A31" s="15" t="s">
        <v>32</v>
      </c>
      <c r="B31" s="196">
        <v>31923132.440000001</v>
      </c>
      <c r="C31" s="32">
        <v>0</v>
      </c>
      <c r="D31" s="196">
        <v>6243.7</v>
      </c>
      <c r="E31" s="196">
        <v>31929376.140000001</v>
      </c>
    </row>
    <row r="32" spans="1:5" ht="15" customHeight="1" x14ac:dyDescent="0.5">
      <c r="A32" s="15" t="s">
        <v>33</v>
      </c>
      <c r="B32" s="196">
        <v>27318650.780000001</v>
      </c>
      <c r="C32" s="32">
        <v>0</v>
      </c>
      <c r="D32" s="32">
        <v>0</v>
      </c>
      <c r="E32" s="196">
        <v>27318650.780000001</v>
      </c>
    </row>
    <row r="33" spans="1:5" ht="15" customHeight="1" x14ac:dyDescent="0.5">
      <c r="A33" s="15" t="s">
        <v>34</v>
      </c>
      <c r="B33" s="196">
        <v>356089777.72000003</v>
      </c>
      <c r="C33" s="32">
        <v>0</v>
      </c>
      <c r="D33" s="32">
        <v>0</v>
      </c>
      <c r="E33" s="196">
        <v>356089777.72000003</v>
      </c>
    </row>
    <row r="34" spans="1:5" ht="15" customHeight="1" x14ac:dyDescent="0.5">
      <c r="A34" s="15" t="s">
        <v>35</v>
      </c>
      <c r="B34" s="196">
        <v>334010248.98000002</v>
      </c>
      <c r="C34" s="32">
        <v>0</v>
      </c>
      <c r="D34" s="32">
        <v>0</v>
      </c>
      <c r="E34" s="196">
        <v>334010248.98000002</v>
      </c>
    </row>
    <row r="35" spans="1:5" ht="15" customHeight="1" x14ac:dyDescent="0.5">
      <c r="A35" s="15" t="s">
        <v>36</v>
      </c>
      <c r="B35" s="196">
        <v>4999651516.0500002</v>
      </c>
      <c r="C35" s="32">
        <v>0</v>
      </c>
      <c r="D35" s="196">
        <v>2754005.63</v>
      </c>
      <c r="E35" s="196">
        <v>5002405521.6800003</v>
      </c>
    </row>
    <row r="36" spans="1:5" ht="15" customHeight="1" x14ac:dyDescent="0.5">
      <c r="A36" s="15" t="s">
        <v>37</v>
      </c>
      <c r="B36" s="196">
        <v>432410543.42000002</v>
      </c>
      <c r="C36" s="32">
        <v>0</v>
      </c>
      <c r="D36" s="32">
        <v>0</v>
      </c>
      <c r="E36" s="196">
        <v>432410543.42000002</v>
      </c>
    </row>
    <row r="37" spans="1:5" ht="15" customHeight="1" x14ac:dyDescent="0.5">
      <c r="A37" s="15" t="s">
        <v>38</v>
      </c>
      <c r="B37" s="196">
        <v>6206098900.6199999</v>
      </c>
      <c r="C37" s="196">
        <v>165549.79999999999</v>
      </c>
      <c r="D37" s="196">
        <v>3343587.17</v>
      </c>
      <c r="E37" s="196">
        <v>6209608037.5900002</v>
      </c>
    </row>
    <row r="38" spans="1:5" ht="15" customHeight="1" x14ac:dyDescent="0.5">
      <c r="A38" s="15" t="s">
        <v>39</v>
      </c>
      <c r="B38" s="196">
        <v>6206098900.6199999</v>
      </c>
      <c r="C38" s="196">
        <v>165549.79999999999</v>
      </c>
      <c r="D38" s="196">
        <v>3343587.17</v>
      </c>
      <c r="E38" s="196">
        <v>6209608037.5900002</v>
      </c>
    </row>
    <row r="39" spans="1:5" ht="15" customHeight="1" x14ac:dyDescent="0.5">
      <c r="A39" s="32">
        <v>0</v>
      </c>
      <c r="B39" s="15"/>
      <c r="C39" s="15"/>
      <c r="D39" s="15"/>
      <c r="E39" s="15"/>
    </row>
    <row r="40" spans="1:5" ht="15" customHeight="1" x14ac:dyDescent="0.5">
      <c r="A40" s="15" t="s">
        <v>40</v>
      </c>
      <c r="B40" s="15"/>
      <c r="C40" s="15"/>
      <c r="D40" s="15"/>
      <c r="E40" s="15"/>
    </row>
    <row r="41" spans="1:5" ht="15" customHeight="1" x14ac:dyDescent="0.5">
      <c r="A41" s="15" t="s">
        <v>41</v>
      </c>
      <c r="B41" s="32">
        <v>0</v>
      </c>
      <c r="C41" s="196">
        <v>982440040.86000001</v>
      </c>
      <c r="D41" s="32">
        <v>0</v>
      </c>
      <c r="E41" s="196">
        <v>982440040.86000001</v>
      </c>
    </row>
    <row r="42" spans="1:5" ht="15" customHeight="1" x14ac:dyDescent="0.5">
      <c r="A42" s="15" t="s">
        <v>42</v>
      </c>
      <c r="B42" s="32">
        <v>0</v>
      </c>
      <c r="C42" s="196">
        <v>982440040.86000001</v>
      </c>
      <c r="D42" s="32">
        <v>0</v>
      </c>
      <c r="E42" s="196">
        <v>982440040.86000001</v>
      </c>
    </row>
    <row r="43" spans="1:5" ht="15" customHeight="1" x14ac:dyDescent="0.5">
      <c r="A43" s="32">
        <v>0</v>
      </c>
      <c r="B43" s="15"/>
      <c r="C43" s="15"/>
      <c r="D43" s="15"/>
      <c r="E43" s="15"/>
    </row>
    <row r="44" spans="1:5" ht="15" customHeight="1" x14ac:dyDescent="0.5">
      <c r="A44" s="15" t="s">
        <v>43</v>
      </c>
      <c r="B44" s="15"/>
      <c r="C44" s="15"/>
      <c r="D44" s="15"/>
      <c r="E44" s="15"/>
    </row>
    <row r="45" spans="1:5" ht="15" customHeight="1" x14ac:dyDescent="0.5">
      <c r="A45" s="15" t="s">
        <v>44</v>
      </c>
      <c r="B45" s="15"/>
      <c r="C45" s="15"/>
      <c r="D45" s="15"/>
      <c r="E45" s="15"/>
    </row>
    <row r="46" spans="1:5" ht="15" customHeight="1" x14ac:dyDescent="0.5">
      <c r="A46" s="15" t="s">
        <v>45</v>
      </c>
      <c r="B46" s="32">
        <v>0</v>
      </c>
      <c r="C46" s="32">
        <v>0</v>
      </c>
      <c r="D46" s="196">
        <v>-3.7252902984619099E-9</v>
      </c>
      <c r="E46" s="196">
        <v>-3.7252902984619099E-9</v>
      </c>
    </row>
    <row r="47" spans="1:5" ht="15" customHeight="1" x14ac:dyDescent="0.5">
      <c r="A47" s="15" t="s">
        <v>46</v>
      </c>
      <c r="B47" s="196">
        <v>949709895.74000001</v>
      </c>
      <c r="C47" s="196">
        <v>15302431.6299999</v>
      </c>
      <c r="D47" s="196">
        <v>992565956.21000004</v>
      </c>
      <c r="E47" s="196">
        <v>1957578283.5799999</v>
      </c>
    </row>
    <row r="48" spans="1:5" ht="15" customHeight="1" x14ac:dyDescent="0.5">
      <c r="A48" s="15" t="s">
        <v>47</v>
      </c>
      <c r="B48" s="196">
        <v>119667900.65000001</v>
      </c>
      <c r="C48" s="196">
        <v>6061520.7699999996</v>
      </c>
      <c r="D48" s="32">
        <v>0</v>
      </c>
      <c r="E48" s="196">
        <v>125729421.42</v>
      </c>
    </row>
    <row r="49" spans="1:5" ht="15" customHeight="1" x14ac:dyDescent="0.5">
      <c r="A49" s="15" t="s">
        <v>48</v>
      </c>
      <c r="B49" s="196">
        <v>55032832480.330002</v>
      </c>
      <c r="C49" s="32">
        <v>0</v>
      </c>
      <c r="D49" s="32">
        <v>0</v>
      </c>
      <c r="E49" s="196">
        <v>55032832480.330002</v>
      </c>
    </row>
    <row r="50" spans="1:5" ht="15" customHeight="1" x14ac:dyDescent="0.5">
      <c r="A50" s="15" t="s">
        <v>49</v>
      </c>
      <c r="B50" s="196">
        <v>56102210276.720001</v>
      </c>
      <c r="C50" s="196">
        <v>21363952.399999801</v>
      </c>
      <c r="D50" s="196">
        <v>992565956.21000004</v>
      </c>
      <c r="E50" s="196">
        <v>57116140185.330002</v>
      </c>
    </row>
    <row r="51" spans="1:5" ht="15" customHeight="1" x14ac:dyDescent="0.5">
      <c r="A51" s="32">
        <v>0</v>
      </c>
      <c r="B51" s="15"/>
      <c r="C51" s="15"/>
      <c r="D51" s="15"/>
      <c r="E51" s="15"/>
    </row>
    <row r="52" spans="1:5" ht="15" customHeight="1" x14ac:dyDescent="0.5">
      <c r="A52" s="15" t="s">
        <v>50</v>
      </c>
      <c r="B52" s="196">
        <v>62308309177.339996</v>
      </c>
      <c r="C52" s="196">
        <v>1003969543.0599999</v>
      </c>
      <c r="D52" s="196">
        <v>995909543.38</v>
      </c>
      <c r="E52" s="196">
        <v>64308188263.779999</v>
      </c>
    </row>
    <row r="53" spans="1:5" s="198" customFormat="1" ht="15" customHeight="1" x14ac:dyDescent="0.5">
      <c r="A53" s="204">
        <v>0</v>
      </c>
      <c r="B53" s="204">
        <v>0</v>
      </c>
      <c r="C53" s="204">
        <v>0</v>
      </c>
      <c r="D53" s="204">
        <v>0</v>
      </c>
      <c r="E53" s="204">
        <v>0</v>
      </c>
    </row>
    <row r="54" spans="1:5" ht="15" customHeight="1" x14ac:dyDescent="0.5">
      <c r="A54" s="15" t="s">
        <v>51</v>
      </c>
      <c r="B54" s="32">
        <v>0</v>
      </c>
      <c r="C54" s="32">
        <v>0</v>
      </c>
      <c r="D54" s="32">
        <v>0</v>
      </c>
      <c r="E54" s="32">
        <v>0</v>
      </c>
    </row>
    <row r="55" spans="1:5" ht="15" hidden="1" customHeight="1" x14ac:dyDescent="0.5">
      <c r="A55" s="15"/>
      <c r="B55" s="15"/>
      <c r="C55" s="15"/>
      <c r="D55" s="15"/>
      <c r="E55" s="15"/>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0"/>
  <dimension ref="A1:U52"/>
  <sheetViews>
    <sheetView showRuler="0" workbookViewId="0"/>
  </sheetViews>
  <sheetFormatPr defaultColWidth="0" defaultRowHeight="15" zeroHeight="1" x14ac:dyDescent="0.5"/>
  <cols>
    <col min="1" max="19" width="12.83203125" style="2" customWidth="1"/>
    <col min="20" max="20" width="17" style="2" customWidth="1"/>
    <col min="21" max="21" width="12.83203125" style="2" customWidth="1"/>
    <col min="22" max="16384" width="12.83203125" style="2" hidden="1"/>
  </cols>
  <sheetData>
    <row r="1" spans="1:21" s="17" customFormat="1" ht="15" customHeight="1" x14ac:dyDescent="0.6">
      <c r="A1" s="195">
        <v>0</v>
      </c>
      <c r="B1" s="195">
        <v>1</v>
      </c>
      <c r="C1" s="195">
        <v>2</v>
      </c>
      <c r="D1" s="195">
        <v>3</v>
      </c>
      <c r="E1" s="195">
        <v>4</v>
      </c>
      <c r="F1" s="195">
        <v>5</v>
      </c>
      <c r="G1" s="195">
        <v>6</v>
      </c>
      <c r="H1" s="195">
        <v>7</v>
      </c>
      <c r="I1" s="195">
        <v>8</v>
      </c>
      <c r="J1" s="195">
        <v>9</v>
      </c>
      <c r="K1" s="195">
        <v>10</v>
      </c>
      <c r="L1" s="195">
        <v>11</v>
      </c>
      <c r="M1" s="195">
        <v>12</v>
      </c>
      <c r="N1" s="195">
        <v>13</v>
      </c>
      <c r="O1" s="195">
        <v>14</v>
      </c>
      <c r="P1" s="195">
        <v>15</v>
      </c>
      <c r="Q1" s="195">
        <v>16</v>
      </c>
      <c r="R1" s="195">
        <v>17</v>
      </c>
      <c r="S1" s="195">
        <v>18</v>
      </c>
      <c r="T1" s="195">
        <v>19</v>
      </c>
      <c r="U1" s="195">
        <v>20</v>
      </c>
    </row>
    <row r="2" spans="1:21" ht="15" customHeight="1" x14ac:dyDescent="0.5">
      <c r="A2" s="15" t="s">
        <v>7</v>
      </c>
      <c r="B2" s="32">
        <v>0</v>
      </c>
      <c r="C2" s="32">
        <v>0</v>
      </c>
      <c r="D2" s="32">
        <v>0</v>
      </c>
      <c r="E2" s="32">
        <v>0</v>
      </c>
      <c r="F2" s="32">
        <v>0</v>
      </c>
      <c r="G2" s="32">
        <v>0</v>
      </c>
      <c r="H2" s="32">
        <v>0</v>
      </c>
      <c r="I2" s="32">
        <v>0</v>
      </c>
      <c r="J2" s="32">
        <v>0</v>
      </c>
      <c r="K2" s="32">
        <v>0</v>
      </c>
      <c r="L2" s="32">
        <v>0</v>
      </c>
      <c r="M2" s="32">
        <v>0</v>
      </c>
      <c r="N2" s="32">
        <v>0</v>
      </c>
      <c r="O2" s="32">
        <v>0</v>
      </c>
      <c r="P2" s="32">
        <v>0</v>
      </c>
      <c r="Q2" s="32">
        <v>0</v>
      </c>
      <c r="R2" s="32">
        <v>0</v>
      </c>
      <c r="S2" s="32">
        <v>0</v>
      </c>
      <c r="T2" s="32">
        <v>0</v>
      </c>
      <c r="U2" s="32">
        <v>0</v>
      </c>
    </row>
    <row r="3" spans="1:21" ht="15" customHeight="1" x14ac:dyDescent="0.5">
      <c r="A3" s="15" t="s">
        <v>70</v>
      </c>
      <c r="B3" s="32">
        <v>0</v>
      </c>
      <c r="C3" s="32">
        <v>0</v>
      </c>
      <c r="D3" s="32">
        <v>0</v>
      </c>
      <c r="E3" s="32">
        <v>0</v>
      </c>
      <c r="F3" s="32">
        <v>0</v>
      </c>
      <c r="G3" s="32">
        <v>0</v>
      </c>
      <c r="H3" s="32">
        <v>0</v>
      </c>
      <c r="I3" s="32">
        <v>0</v>
      </c>
      <c r="J3" s="32">
        <v>0</v>
      </c>
      <c r="K3" s="32">
        <v>0</v>
      </c>
      <c r="L3" s="32">
        <v>0</v>
      </c>
      <c r="M3" s="32">
        <v>0</v>
      </c>
      <c r="N3" s="32">
        <v>0</v>
      </c>
      <c r="O3" s="32">
        <v>0</v>
      </c>
      <c r="P3" s="32">
        <v>0</v>
      </c>
      <c r="Q3" s="32">
        <v>0</v>
      </c>
      <c r="R3" s="32">
        <v>0</v>
      </c>
      <c r="S3" s="32">
        <v>0</v>
      </c>
      <c r="T3" s="32">
        <v>0</v>
      </c>
      <c r="U3" s="32">
        <v>0</v>
      </c>
    </row>
    <row r="4" spans="1:21" ht="15" customHeight="1" x14ac:dyDescent="0.5">
      <c r="A4" s="15" t="s">
        <v>71</v>
      </c>
      <c r="B4" s="32">
        <v>0</v>
      </c>
      <c r="C4" s="32">
        <v>0</v>
      </c>
      <c r="D4" s="32">
        <v>0</v>
      </c>
      <c r="E4" s="32">
        <v>0</v>
      </c>
      <c r="F4" s="32">
        <v>0</v>
      </c>
      <c r="G4" s="32">
        <v>0</v>
      </c>
      <c r="H4" s="32">
        <v>0</v>
      </c>
      <c r="I4" s="32">
        <v>0</v>
      </c>
      <c r="J4" s="32">
        <v>0</v>
      </c>
      <c r="K4" s="32">
        <v>0</v>
      </c>
      <c r="L4" s="32">
        <v>0</v>
      </c>
      <c r="M4" s="32">
        <v>0</v>
      </c>
      <c r="N4" s="32">
        <v>0</v>
      </c>
      <c r="O4" s="32">
        <v>0</v>
      </c>
      <c r="P4" s="32">
        <v>0</v>
      </c>
      <c r="Q4" s="32">
        <v>0</v>
      </c>
      <c r="R4" s="32">
        <v>0</v>
      </c>
      <c r="S4" s="32">
        <v>0</v>
      </c>
      <c r="T4" s="32">
        <v>0</v>
      </c>
      <c r="U4" s="32">
        <v>0</v>
      </c>
    </row>
    <row r="5" spans="1:21" ht="15" customHeight="1" x14ac:dyDescent="0.5">
      <c r="A5" s="15" t="s">
        <v>72</v>
      </c>
      <c r="B5" s="196">
        <v>28652402617.009998</v>
      </c>
      <c r="C5" s="196">
        <v>-355974.57</v>
      </c>
      <c r="D5" s="32">
        <v>0</v>
      </c>
      <c r="E5" s="32">
        <v>0</v>
      </c>
      <c r="F5" s="32">
        <v>0</v>
      </c>
      <c r="G5" s="32">
        <v>0</v>
      </c>
      <c r="H5" s="196">
        <v>7833201.2999999998</v>
      </c>
      <c r="I5" s="32">
        <v>0</v>
      </c>
      <c r="J5" s="196">
        <v>3426827142.9299998</v>
      </c>
      <c r="K5" s="32">
        <v>0</v>
      </c>
      <c r="L5" s="32">
        <v>0</v>
      </c>
      <c r="M5" s="32">
        <v>0</v>
      </c>
      <c r="N5" s="32">
        <v>0</v>
      </c>
      <c r="O5" s="32">
        <v>0</v>
      </c>
      <c r="P5" s="32">
        <v>0</v>
      </c>
      <c r="Q5" s="196">
        <v>941859855.91999996</v>
      </c>
      <c r="R5" s="32">
        <v>0</v>
      </c>
      <c r="S5" s="32">
        <v>0</v>
      </c>
      <c r="T5" s="196">
        <v>121687323.95999999</v>
      </c>
      <c r="U5" s="196">
        <v>33150254166.549999</v>
      </c>
    </row>
    <row r="6" spans="1:21" ht="15" customHeight="1" x14ac:dyDescent="0.5">
      <c r="A6" s="15" t="s">
        <v>73</v>
      </c>
      <c r="B6" s="32">
        <v>0</v>
      </c>
      <c r="C6" s="32">
        <v>0</v>
      </c>
      <c r="D6" s="32">
        <v>0</v>
      </c>
      <c r="E6" s="32">
        <v>0</v>
      </c>
      <c r="F6" s="32">
        <v>0</v>
      </c>
      <c r="G6" s="32">
        <v>0</v>
      </c>
      <c r="H6" s="32">
        <v>0</v>
      </c>
      <c r="I6" s="32">
        <v>0</v>
      </c>
      <c r="J6" s="196">
        <v>239137063.86000001</v>
      </c>
      <c r="K6" s="32">
        <v>0</v>
      </c>
      <c r="L6" s="32">
        <v>0</v>
      </c>
      <c r="M6" s="32">
        <v>0</v>
      </c>
      <c r="N6" s="32">
        <v>0</v>
      </c>
      <c r="O6" s="32">
        <v>0</v>
      </c>
      <c r="P6" s="32">
        <v>0</v>
      </c>
      <c r="Q6" s="32">
        <v>0</v>
      </c>
      <c r="R6" s="32">
        <v>0</v>
      </c>
      <c r="S6" s="32">
        <v>0</v>
      </c>
      <c r="T6" s="32">
        <v>0</v>
      </c>
      <c r="U6" s="196">
        <v>239137063.86000001</v>
      </c>
    </row>
    <row r="7" spans="1:21" ht="15" customHeight="1" x14ac:dyDescent="0.5">
      <c r="A7" s="15" t="s">
        <v>12</v>
      </c>
      <c r="B7" s="196">
        <v>-234087320.91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196">
        <v>-234087320.91</v>
      </c>
    </row>
    <row r="8" spans="1:21" ht="15" customHeight="1" x14ac:dyDescent="0.5">
      <c r="A8" s="15" t="s">
        <v>74</v>
      </c>
      <c r="B8" s="32">
        <v>0</v>
      </c>
      <c r="C8" s="32">
        <v>0</v>
      </c>
      <c r="D8" s="32">
        <v>0</v>
      </c>
      <c r="E8" s="32">
        <v>0</v>
      </c>
      <c r="F8" s="32">
        <v>0</v>
      </c>
      <c r="G8" s="32">
        <v>0</v>
      </c>
      <c r="H8" s="32">
        <v>0</v>
      </c>
      <c r="I8" s="32">
        <v>0</v>
      </c>
      <c r="J8" s="32">
        <v>0</v>
      </c>
      <c r="K8" s="32">
        <v>0</v>
      </c>
      <c r="L8" s="32">
        <v>0</v>
      </c>
      <c r="M8" s="32">
        <v>0</v>
      </c>
      <c r="N8" s="32">
        <v>0</v>
      </c>
      <c r="O8" s="32">
        <v>0</v>
      </c>
      <c r="P8" s="32">
        <v>0</v>
      </c>
      <c r="Q8" s="32">
        <v>0</v>
      </c>
      <c r="R8" s="32">
        <v>0</v>
      </c>
      <c r="S8" s="32">
        <v>0</v>
      </c>
      <c r="T8" s="32">
        <v>0</v>
      </c>
      <c r="U8" s="32">
        <v>0</v>
      </c>
    </row>
    <row r="9" spans="1:21" ht="15" customHeight="1" x14ac:dyDescent="0.5">
      <c r="A9" s="15" t="s">
        <v>75</v>
      </c>
      <c r="B9" s="32">
        <v>0</v>
      </c>
      <c r="C9" s="32">
        <v>0</v>
      </c>
      <c r="D9" s="32">
        <v>0</v>
      </c>
      <c r="E9" s="32">
        <v>0</v>
      </c>
      <c r="F9" s="32">
        <v>0</v>
      </c>
      <c r="G9" s="32">
        <v>0</v>
      </c>
      <c r="H9" s="32">
        <v>0</v>
      </c>
      <c r="I9" s="32">
        <v>0</v>
      </c>
      <c r="J9" s="32">
        <v>0</v>
      </c>
      <c r="K9" s="32">
        <v>0</v>
      </c>
      <c r="L9" s="32">
        <v>0</v>
      </c>
      <c r="M9" s="32">
        <v>0</v>
      </c>
      <c r="N9" s="32">
        <v>0</v>
      </c>
      <c r="O9" s="32">
        <v>0</v>
      </c>
      <c r="P9" s="32">
        <v>0</v>
      </c>
      <c r="Q9" s="196">
        <v>285466666.67000002</v>
      </c>
      <c r="R9" s="32">
        <v>0</v>
      </c>
      <c r="S9" s="32">
        <v>0</v>
      </c>
      <c r="T9" s="32">
        <v>0</v>
      </c>
      <c r="U9" s="196">
        <v>285466666.67000002</v>
      </c>
    </row>
    <row r="10" spans="1:21" ht="15" customHeight="1" x14ac:dyDescent="0.5">
      <c r="A10" s="15" t="s">
        <v>76</v>
      </c>
      <c r="B10" s="196">
        <v>5507325724.8199997</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196">
        <v>5507325724.8199997</v>
      </c>
    </row>
    <row r="11" spans="1:21" ht="15" customHeight="1" x14ac:dyDescent="0.5">
      <c r="A11" s="15" t="s">
        <v>17</v>
      </c>
      <c r="B11" s="32">
        <v>0</v>
      </c>
      <c r="C11" s="32">
        <v>0</v>
      </c>
      <c r="D11" s="32">
        <v>0</v>
      </c>
      <c r="E11" s="32">
        <v>0</v>
      </c>
      <c r="F11" s="32">
        <v>0</v>
      </c>
      <c r="G11" s="32">
        <v>0</v>
      </c>
      <c r="H11" s="32">
        <v>0</v>
      </c>
      <c r="I11" s="32">
        <v>0</v>
      </c>
      <c r="J11" s="196">
        <v>17281151.149999999</v>
      </c>
      <c r="K11" s="32">
        <v>0</v>
      </c>
      <c r="L11" s="32">
        <v>0</v>
      </c>
      <c r="M11" s="32">
        <v>0</v>
      </c>
      <c r="N11" s="32">
        <v>0</v>
      </c>
      <c r="O11" s="32">
        <v>0</v>
      </c>
      <c r="P11" s="32">
        <v>0</v>
      </c>
      <c r="Q11" s="32">
        <v>0</v>
      </c>
      <c r="R11" s="32">
        <v>0</v>
      </c>
      <c r="S11" s="32">
        <v>0</v>
      </c>
      <c r="T11" s="32">
        <v>0</v>
      </c>
      <c r="U11" s="196">
        <v>17281151.149999999</v>
      </c>
    </row>
    <row r="12" spans="1:21" ht="15" customHeight="1" x14ac:dyDescent="0.5">
      <c r="A12" s="15" t="s">
        <v>77</v>
      </c>
      <c r="B12" s="196">
        <v>2033.25</v>
      </c>
      <c r="C12" s="32">
        <v>0</v>
      </c>
      <c r="D12" s="32">
        <v>0</v>
      </c>
      <c r="E12" s="32">
        <v>0</v>
      </c>
      <c r="F12" s="32">
        <v>0</v>
      </c>
      <c r="G12" s="32">
        <v>0</v>
      </c>
      <c r="H12" s="196">
        <v>28763.82</v>
      </c>
      <c r="I12" s="32">
        <v>0</v>
      </c>
      <c r="J12" s="196">
        <v>55045566.140000001</v>
      </c>
      <c r="K12" s="32">
        <v>0</v>
      </c>
      <c r="L12" s="196">
        <v>36.479999999999997</v>
      </c>
      <c r="M12" s="32">
        <v>0</v>
      </c>
      <c r="N12" s="32">
        <v>0</v>
      </c>
      <c r="O12" s="32">
        <v>0</v>
      </c>
      <c r="P12" s="32">
        <v>0</v>
      </c>
      <c r="Q12" s="32">
        <v>0</v>
      </c>
      <c r="R12" s="32">
        <v>0</v>
      </c>
      <c r="S12" s="32">
        <v>0</v>
      </c>
      <c r="T12" s="32">
        <v>0</v>
      </c>
      <c r="U12" s="196">
        <v>55076399.689999998</v>
      </c>
    </row>
    <row r="13" spans="1:21" ht="15" customHeight="1" x14ac:dyDescent="0.5">
      <c r="A13" s="15" t="s">
        <v>19</v>
      </c>
      <c r="B13" s="196">
        <v>63909314.530000001</v>
      </c>
      <c r="C13" s="32">
        <v>0</v>
      </c>
      <c r="D13" s="32">
        <v>0</v>
      </c>
      <c r="E13" s="32">
        <v>0</v>
      </c>
      <c r="F13" s="32">
        <v>0</v>
      </c>
      <c r="G13" s="32">
        <v>0</v>
      </c>
      <c r="H13" s="32">
        <v>0</v>
      </c>
      <c r="I13" s="32">
        <v>0</v>
      </c>
      <c r="J13" s="196">
        <v>2048828876.2</v>
      </c>
      <c r="K13" s="32">
        <v>0</v>
      </c>
      <c r="L13" s="32">
        <v>0</v>
      </c>
      <c r="M13" s="32">
        <v>0</v>
      </c>
      <c r="N13" s="32">
        <v>0</v>
      </c>
      <c r="O13" s="32">
        <v>0</v>
      </c>
      <c r="P13" s="32">
        <v>0</v>
      </c>
      <c r="Q13" s="32">
        <v>0</v>
      </c>
      <c r="R13" s="32">
        <v>0</v>
      </c>
      <c r="S13" s="32">
        <v>0</v>
      </c>
      <c r="T13" s="32">
        <v>0</v>
      </c>
      <c r="U13" s="196">
        <v>2112738190.73</v>
      </c>
    </row>
    <row r="14" spans="1:21" ht="15" customHeight="1" x14ac:dyDescent="0.5">
      <c r="A14" s="15" t="s">
        <v>78</v>
      </c>
      <c r="B14" s="196">
        <v>33989552368.700001</v>
      </c>
      <c r="C14" s="196">
        <v>-355974.57</v>
      </c>
      <c r="D14" s="32">
        <v>0</v>
      </c>
      <c r="E14" s="32">
        <v>0</v>
      </c>
      <c r="F14" s="32">
        <v>0</v>
      </c>
      <c r="G14" s="32">
        <v>0</v>
      </c>
      <c r="H14" s="196">
        <v>7861965.1200000001</v>
      </c>
      <c r="I14" s="32">
        <v>0</v>
      </c>
      <c r="J14" s="196">
        <v>5787119800.2799997</v>
      </c>
      <c r="K14" s="32">
        <v>0</v>
      </c>
      <c r="L14" s="196">
        <v>36.479999999999997</v>
      </c>
      <c r="M14" s="32">
        <v>0</v>
      </c>
      <c r="N14" s="32">
        <v>0</v>
      </c>
      <c r="O14" s="32">
        <v>0</v>
      </c>
      <c r="P14" s="32">
        <v>0</v>
      </c>
      <c r="Q14" s="196">
        <v>1227326522.5899999</v>
      </c>
      <c r="R14" s="32">
        <v>0</v>
      </c>
      <c r="S14" s="32">
        <v>0</v>
      </c>
      <c r="T14" s="196">
        <v>121687323.95999999</v>
      </c>
      <c r="U14" s="196">
        <v>41133192042.559998</v>
      </c>
    </row>
    <row r="15" spans="1:21" ht="15" customHeight="1" x14ac:dyDescent="0.5">
      <c r="A15" s="15" t="s">
        <v>79</v>
      </c>
      <c r="B15" s="32">
        <v>0</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row>
    <row r="16" spans="1:21" ht="15" customHeight="1" x14ac:dyDescent="0.5">
      <c r="A16" s="15" t="s">
        <v>23</v>
      </c>
      <c r="B16" s="32">
        <v>0</v>
      </c>
      <c r="C16" s="32">
        <v>0</v>
      </c>
      <c r="D16" s="32">
        <v>0</v>
      </c>
      <c r="E16" s="32">
        <v>0</v>
      </c>
      <c r="F16" s="32">
        <v>0</v>
      </c>
      <c r="G16" s="32">
        <v>0</v>
      </c>
      <c r="H16" s="32">
        <v>0</v>
      </c>
      <c r="I16" s="32">
        <v>0</v>
      </c>
      <c r="J16" s="196">
        <v>21175117134.779999</v>
      </c>
      <c r="K16" s="32">
        <v>0</v>
      </c>
      <c r="L16" s="32">
        <v>0</v>
      </c>
      <c r="M16" s="32">
        <v>0</v>
      </c>
      <c r="N16" s="32">
        <v>0</v>
      </c>
      <c r="O16" s="32">
        <v>0</v>
      </c>
      <c r="P16" s="32">
        <v>0</v>
      </c>
      <c r="Q16" s="32">
        <v>0</v>
      </c>
      <c r="R16" s="32">
        <v>0</v>
      </c>
      <c r="S16" s="32">
        <v>0</v>
      </c>
      <c r="T16" s="32">
        <v>0</v>
      </c>
      <c r="U16" s="196">
        <v>21175117134.779999</v>
      </c>
    </row>
    <row r="17" spans="1:21" ht="15" customHeight="1" x14ac:dyDescent="0.5">
      <c r="A17" s="15" t="s">
        <v>80</v>
      </c>
      <c r="B17" s="32">
        <v>0</v>
      </c>
      <c r="C17" s="32">
        <v>0</v>
      </c>
      <c r="D17" s="32">
        <v>0</v>
      </c>
      <c r="E17" s="32">
        <v>0</v>
      </c>
      <c r="F17" s="32">
        <v>0</v>
      </c>
      <c r="G17" s="32">
        <v>0</v>
      </c>
      <c r="H17" s="32">
        <v>0</v>
      </c>
      <c r="I17" s="32">
        <v>0</v>
      </c>
      <c r="J17" s="196">
        <v>21175117134.779999</v>
      </c>
      <c r="K17" s="32">
        <v>0</v>
      </c>
      <c r="L17" s="32">
        <v>0</v>
      </c>
      <c r="M17" s="32">
        <v>0</v>
      </c>
      <c r="N17" s="32">
        <v>0</v>
      </c>
      <c r="O17" s="32">
        <v>0</v>
      </c>
      <c r="P17" s="32">
        <v>0</v>
      </c>
      <c r="Q17" s="32">
        <v>0</v>
      </c>
      <c r="R17" s="32">
        <v>0</v>
      </c>
      <c r="S17" s="32">
        <v>0</v>
      </c>
      <c r="T17" s="32">
        <v>0</v>
      </c>
      <c r="U17" s="196">
        <v>21175117134.779999</v>
      </c>
    </row>
    <row r="18" spans="1:21" ht="15" customHeight="1" x14ac:dyDescent="0.5">
      <c r="A18" s="15" t="s">
        <v>25</v>
      </c>
      <c r="B18" s="196">
        <v>33989552368.700001</v>
      </c>
      <c r="C18" s="196">
        <v>-355974.57</v>
      </c>
      <c r="D18" s="32">
        <v>0</v>
      </c>
      <c r="E18" s="32">
        <v>0</v>
      </c>
      <c r="F18" s="32">
        <v>0</v>
      </c>
      <c r="G18" s="32">
        <v>0</v>
      </c>
      <c r="H18" s="196">
        <v>7861965.1200000001</v>
      </c>
      <c r="I18" s="32">
        <v>0</v>
      </c>
      <c r="J18" s="196">
        <v>26962236935.060001</v>
      </c>
      <c r="K18" s="32">
        <v>0</v>
      </c>
      <c r="L18" s="196">
        <v>36.479999999999997</v>
      </c>
      <c r="M18" s="32">
        <v>0</v>
      </c>
      <c r="N18" s="32">
        <v>0</v>
      </c>
      <c r="O18" s="32">
        <v>0</v>
      </c>
      <c r="P18" s="32">
        <v>0</v>
      </c>
      <c r="Q18" s="196">
        <v>1227326522.5899999</v>
      </c>
      <c r="R18" s="32">
        <v>0</v>
      </c>
      <c r="S18" s="32">
        <v>0</v>
      </c>
      <c r="T18" s="196">
        <v>121687323.95999999</v>
      </c>
      <c r="U18" s="196">
        <v>62308309177.339996</v>
      </c>
    </row>
    <row r="19" spans="1:21" ht="15" customHeight="1" x14ac:dyDescent="0.5">
      <c r="A19" s="32">
        <v>0</v>
      </c>
      <c r="B19" s="32">
        <v>0</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row>
    <row r="20" spans="1:21" ht="15" customHeight="1" x14ac:dyDescent="0.5">
      <c r="A20" s="32">
        <v>0</v>
      </c>
      <c r="B20" s="32">
        <v>0</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row>
    <row r="21" spans="1:21" ht="15" customHeight="1" x14ac:dyDescent="0.5">
      <c r="A21" s="15" t="s">
        <v>81</v>
      </c>
      <c r="B21" s="196">
        <v>33989552368.700001</v>
      </c>
      <c r="C21" s="196">
        <v>-355974.57</v>
      </c>
      <c r="D21" s="32">
        <v>0</v>
      </c>
      <c r="E21" s="32">
        <v>0</v>
      </c>
      <c r="F21" s="32">
        <v>0</v>
      </c>
      <c r="G21" s="32">
        <v>0</v>
      </c>
      <c r="H21" s="196">
        <v>7861965.1200000001</v>
      </c>
      <c r="I21" s="32">
        <v>0</v>
      </c>
      <c r="J21" s="196">
        <v>26962236935.060001</v>
      </c>
      <c r="K21" s="32">
        <v>0</v>
      </c>
      <c r="L21" s="196">
        <v>36.479999999999997</v>
      </c>
      <c r="M21" s="32">
        <v>0</v>
      </c>
      <c r="N21" s="32">
        <v>0</v>
      </c>
      <c r="O21" s="32">
        <v>0</v>
      </c>
      <c r="P21" s="32">
        <v>0</v>
      </c>
      <c r="Q21" s="196">
        <v>1227326522.5899999</v>
      </c>
      <c r="R21" s="32">
        <v>0</v>
      </c>
      <c r="S21" s="32">
        <v>0</v>
      </c>
      <c r="T21" s="196">
        <v>121687323.95999999</v>
      </c>
      <c r="U21" s="196">
        <v>62308309177.339996</v>
      </c>
    </row>
    <row r="22" spans="1:21" ht="15" customHeight="1" x14ac:dyDescent="0.5">
      <c r="A22" s="32">
        <v>0</v>
      </c>
      <c r="B22" s="32">
        <v>0</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row>
    <row r="23" spans="1:21" ht="15" customHeight="1" x14ac:dyDescent="0.5">
      <c r="A23" s="15" t="s">
        <v>26</v>
      </c>
      <c r="B23" s="32">
        <v>0</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row>
    <row r="24" spans="1:21" ht="15" customHeight="1" x14ac:dyDescent="0.5">
      <c r="A24" s="15" t="s">
        <v>27</v>
      </c>
      <c r="B24" s="32">
        <v>0</v>
      </c>
      <c r="C24" s="32">
        <v>0</v>
      </c>
      <c r="D24" s="32">
        <v>0</v>
      </c>
      <c r="E24" s="32">
        <v>0</v>
      </c>
      <c r="F24" s="32">
        <v>0</v>
      </c>
      <c r="G24" s="32">
        <v>0</v>
      </c>
      <c r="H24" s="32">
        <v>0</v>
      </c>
      <c r="I24" s="32">
        <v>0</v>
      </c>
      <c r="J24" s="32">
        <v>0</v>
      </c>
      <c r="K24" s="32">
        <v>0</v>
      </c>
      <c r="L24" s="32">
        <v>0</v>
      </c>
      <c r="M24" s="32">
        <v>0</v>
      </c>
      <c r="N24" s="32">
        <v>0</v>
      </c>
      <c r="O24" s="32">
        <v>0</v>
      </c>
      <c r="P24" s="32">
        <v>0</v>
      </c>
      <c r="Q24" s="32">
        <v>0</v>
      </c>
      <c r="R24" s="32">
        <v>0</v>
      </c>
      <c r="S24" s="32">
        <v>0</v>
      </c>
      <c r="T24" s="32">
        <v>0</v>
      </c>
      <c r="U24" s="32">
        <v>0</v>
      </c>
    </row>
    <row r="25" spans="1:21" ht="15" customHeight="1" x14ac:dyDescent="0.5">
      <c r="A25" s="15" t="s">
        <v>82</v>
      </c>
      <c r="B25" s="32">
        <v>0</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row>
    <row r="26" spans="1:21" ht="15" customHeight="1" x14ac:dyDescent="0.5">
      <c r="A26" s="15" t="s">
        <v>83</v>
      </c>
      <c r="B26" s="32">
        <v>0</v>
      </c>
      <c r="C26" s="32">
        <v>0</v>
      </c>
      <c r="D26" s="32">
        <v>0</v>
      </c>
      <c r="E26" s="32">
        <v>0</v>
      </c>
      <c r="F26" s="32">
        <v>0</v>
      </c>
      <c r="G26" s="32">
        <v>0</v>
      </c>
      <c r="H26" s="32">
        <v>0</v>
      </c>
      <c r="I26" s="32">
        <v>0</v>
      </c>
      <c r="J26" s="32">
        <v>0</v>
      </c>
      <c r="K26" s="32">
        <v>0</v>
      </c>
      <c r="L26" s="32">
        <v>0</v>
      </c>
      <c r="M26" s="32">
        <v>0</v>
      </c>
      <c r="N26" s="32">
        <v>0</v>
      </c>
      <c r="O26" s="32">
        <v>0</v>
      </c>
      <c r="P26" s="32">
        <v>0</v>
      </c>
      <c r="Q26" s="32">
        <v>0</v>
      </c>
      <c r="R26" s="32">
        <v>0</v>
      </c>
      <c r="S26" s="32">
        <v>0</v>
      </c>
      <c r="T26" s="32">
        <v>0</v>
      </c>
      <c r="U26" s="32">
        <v>0</v>
      </c>
    </row>
    <row r="27" spans="1:21" ht="15" customHeight="1" x14ac:dyDescent="0.5">
      <c r="A27" s="15" t="s">
        <v>75</v>
      </c>
      <c r="B27" s="196">
        <v>20594266.030000001</v>
      </c>
      <c r="C27" s="32">
        <v>0</v>
      </c>
      <c r="D27" s="32">
        <v>0</v>
      </c>
      <c r="E27" s="196">
        <v>711.84</v>
      </c>
      <c r="F27" s="32">
        <v>0</v>
      </c>
      <c r="G27" s="196">
        <v>73028.34</v>
      </c>
      <c r="H27" s="32">
        <v>0</v>
      </c>
      <c r="I27" s="32">
        <v>0</v>
      </c>
      <c r="J27" s="196">
        <v>84292.02</v>
      </c>
      <c r="K27" s="32">
        <v>0</v>
      </c>
      <c r="L27" s="32">
        <v>0</v>
      </c>
      <c r="M27" s="32">
        <v>0</v>
      </c>
      <c r="N27" s="32">
        <v>0</v>
      </c>
      <c r="O27" s="32">
        <v>0</v>
      </c>
      <c r="P27" s="32">
        <v>0</v>
      </c>
      <c r="Q27" s="32">
        <v>0</v>
      </c>
      <c r="R27" s="32">
        <v>0</v>
      </c>
      <c r="S27" s="32">
        <v>0</v>
      </c>
      <c r="T27" s="32">
        <v>0</v>
      </c>
      <c r="U27" s="196">
        <v>20752298.23</v>
      </c>
    </row>
    <row r="28" spans="1:21" ht="15" customHeight="1" x14ac:dyDescent="0.5">
      <c r="A28" s="15" t="s">
        <v>31</v>
      </c>
      <c r="B28" s="32">
        <v>3942733</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3942733</v>
      </c>
    </row>
    <row r="29" spans="1:21" ht="15" customHeight="1" x14ac:dyDescent="0.5">
      <c r="A29" s="15" t="s">
        <v>84</v>
      </c>
      <c r="B29" s="32">
        <v>0</v>
      </c>
      <c r="C29" s="32">
        <v>0</v>
      </c>
      <c r="D29" s="32">
        <v>0</v>
      </c>
      <c r="E29" s="32">
        <v>0</v>
      </c>
      <c r="F29" s="32">
        <v>0</v>
      </c>
      <c r="G29" s="32">
        <v>0</v>
      </c>
      <c r="H29" s="32">
        <v>0</v>
      </c>
      <c r="I29" s="32">
        <v>0</v>
      </c>
      <c r="J29" s="196">
        <v>31923132.440000001</v>
      </c>
      <c r="K29" s="32">
        <v>0</v>
      </c>
      <c r="L29" s="32">
        <v>0</v>
      </c>
      <c r="M29" s="32">
        <v>0</v>
      </c>
      <c r="N29" s="32">
        <v>0</v>
      </c>
      <c r="O29" s="32">
        <v>0</v>
      </c>
      <c r="P29" s="32">
        <v>0</v>
      </c>
      <c r="Q29" s="32">
        <v>0</v>
      </c>
      <c r="R29" s="32">
        <v>0</v>
      </c>
      <c r="S29" s="32">
        <v>0</v>
      </c>
      <c r="T29" s="32">
        <v>0</v>
      </c>
      <c r="U29" s="196">
        <v>31923132.440000001</v>
      </c>
    </row>
    <row r="30" spans="1:21" ht="15" customHeight="1" x14ac:dyDescent="0.5">
      <c r="A30" s="15" t="s">
        <v>33</v>
      </c>
      <c r="B30" s="196">
        <v>27318650.780000001</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196">
        <v>27318650.780000001</v>
      </c>
    </row>
    <row r="31" spans="1:21" ht="15" customHeight="1" x14ac:dyDescent="0.5">
      <c r="A31" s="15" t="s">
        <v>85</v>
      </c>
      <c r="B31" s="196">
        <v>356089777.72000003</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196">
        <v>356089777.72000003</v>
      </c>
    </row>
    <row r="32" spans="1:21" ht="15" customHeight="1" x14ac:dyDescent="0.5">
      <c r="A32" s="15" t="s">
        <v>86</v>
      </c>
      <c r="B32" s="196">
        <v>334010248.98000002</v>
      </c>
      <c r="C32" s="32">
        <v>0</v>
      </c>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196">
        <v>334010248.98000002</v>
      </c>
    </row>
    <row r="33" spans="1:21" ht="15" customHeight="1" x14ac:dyDescent="0.5">
      <c r="A33" s="15" t="s">
        <v>36</v>
      </c>
      <c r="B33" s="196">
        <v>4985102392.1599998</v>
      </c>
      <c r="C33" s="32">
        <v>0</v>
      </c>
      <c r="D33" s="32">
        <v>0</v>
      </c>
      <c r="E33" s="32">
        <v>0</v>
      </c>
      <c r="F33" s="32">
        <v>0</v>
      </c>
      <c r="G33" s="32">
        <v>0</v>
      </c>
      <c r="H33" s="196">
        <v>11925.3</v>
      </c>
      <c r="I33" s="32">
        <v>0</v>
      </c>
      <c r="J33" s="196">
        <v>12517738.800000001</v>
      </c>
      <c r="K33" s="32">
        <v>0</v>
      </c>
      <c r="L33" s="32">
        <v>0</v>
      </c>
      <c r="M33" s="32">
        <v>0</v>
      </c>
      <c r="N33" s="32">
        <v>0</v>
      </c>
      <c r="O33" s="32">
        <v>0</v>
      </c>
      <c r="P33" s="32">
        <v>0</v>
      </c>
      <c r="Q33" s="32">
        <v>0</v>
      </c>
      <c r="R33" s="32">
        <v>0</v>
      </c>
      <c r="S33" s="32">
        <v>0</v>
      </c>
      <c r="T33" s="196">
        <v>2019459.79</v>
      </c>
      <c r="U33" s="196">
        <v>4999651516.0500002</v>
      </c>
    </row>
    <row r="34" spans="1:21" ht="15" customHeight="1" x14ac:dyDescent="0.5">
      <c r="A34" s="15" t="s">
        <v>87</v>
      </c>
      <c r="B34" s="196">
        <v>135503614.28</v>
      </c>
      <c r="C34" s="32">
        <v>0</v>
      </c>
      <c r="D34" s="32">
        <v>0</v>
      </c>
      <c r="E34" s="32">
        <v>0</v>
      </c>
      <c r="F34" s="32">
        <v>0</v>
      </c>
      <c r="G34" s="32">
        <v>0</v>
      </c>
      <c r="H34" s="32">
        <v>0</v>
      </c>
      <c r="I34" s="196">
        <v>15095.58</v>
      </c>
      <c r="J34" s="32">
        <v>0</v>
      </c>
      <c r="K34" s="32">
        <v>0</v>
      </c>
      <c r="L34" s="32">
        <v>0</v>
      </c>
      <c r="M34" s="32">
        <v>0</v>
      </c>
      <c r="N34" s="32">
        <v>0</v>
      </c>
      <c r="O34" s="32">
        <v>0</v>
      </c>
      <c r="P34" s="196">
        <v>11425166.890000001</v>
      </c>
      <c r="Q34" s="196">
        <v>285466666.67000002</v>
      </c>
      <c r="R34" s="32">
        <v>0</v>
      </c>
      <c r="S34" s="32">
        <v>0</v>
      </c>
      <c r="T34" s="32">
        <v>0</v>
      </c>
      <c r="U34" s="196">
        <v>432410543.42000002</v>
      </c>
    </row>
    <row r="35" spans="1:21" ht="15" customHeight="1" x14ac:dyDescent="0.5">
      <c r="A35" s="15" t="s">
        <v>88</v>
      </c>
      <c r="B35" s="196">
        <v>5862561682.9499998</v>
      </c>
      <c r="C35" s="32">
        <v>0</v>
      </c>
      <c r="D35" s="32">
        <v>0</v>
      </c>
      <c r="E35" s="196">
        <v>711.84</v>
      </c>
      <c r="F35" s="32">
        <v>0</v>
      </c>
      <c r="G35" s="196">
        <v>73028.34</v>
      </c>
      <c r="H35" s="196">
        <v>11925.3</v>
      </c>
      <c r="I35" s="196">
        <v>15095.58</v>
      </c>
      <c r="J35" s="196">
        <v>44525163.259999998</v>
      </c>
      <c r="K35" s="32">
        <v>0</v>
      </c>
      <c r="L35" s="32">
        <v>0</v>
      </c>
      <c r="M35" s="32">
        <v>0</v>
      </c>
      <c r="N35" s="32">
        <v>0</v>
      </c>
      <c r="O35" s="32">
        <v>0</v>
      </c>
      <c r="P35" s="196">
        <v>11425166.890000001</v>
      </c>
      <c r="Q35" s="196">
        <v>285466666.67000002</v>
      </c>
      <c r="R35" s="32">
        <v>0</v>
      </c>
      <c r="S35" s="32">
        <v>0</v>
      </c>
      <c r="T35" s="196">
        <v>2019459.79</v>
      </c>
      <c r="U35" s="196">
        <v>6206098900.6199999</v>
      </c>
    </row>
    <row r="36" spans="1:21" ht="15" customHeight="1" x14ac:dyDescent="0.5">
      <c r="A36" s="15" t="s">
        <v>39</v>
      </c>
      <c r="B36" s="196">
        <v>5862561682.9499998</v>
      </c>
      <c r="C36" s="32">
        <v>0</v>
      </c>
      <c r="D36" s="32">
        <v>0</v>
      </c>
      <c r="E36" s="196">
        <v>711.84</v>
      </c>
      <c r="F36" s="32">
        <v>0</v>
      </c>
      <c r="G36" s="196">
        <v>73028.34</v>
      </c>
      <c r="H36" s="196">
        <v>11925.3</v>
      </c>
      <c r="I36" s="196">
        <v>15095.58</v>
      </c>
      <c r="J36" s="196">
        <v>44525163.259999998</v>
      </c>
      <c r="K36" s="32">
        <v>0</v>
      </c>
      <c r="L36" s="32">
        <v>0</v>
      </c>
      <c r="M36" s="32">
        <v>0</v>
      </c>
      <c r="N36" s="32">
        <v>0</v>
      </c>
      <c r="O36" s="32">
        <v>0</v>
      </c>
      <c r="P36" s="196">
        <v>11425166.890000001</v>
      </c>
      <c r="Q36" s="196">
        <v>285466666.67000002</v>
      </c>
      <c r="R36" s="32">
        <v>0</v>
      </c>
      <c r="S36" s="32">
        <v>0</v>
      </c>
      <c r="T36" s="196">
        <v>2019459.79</v>
      </c>
      <c r="U36" s="196">
        <v>6206098900.6199999</v>
      </c>
    </row>
    <row r="37" spans="1:21" ht="15" customHeight="1" x14ac:dyDescent="0.5">
      <c r="A37" s="32">
        <v>0</v>
      </c>
      <c r="B37" s="32">
        <v>0</v>
      </c>
      <c r="C37" s="32">
        <v>0</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row>
    <row r="38" spans="1:21" ht="15" customHeight="1" x14ac:dyDescent="0.5">
      <c r="A38" s="32">
        <v>0</v>
      </c>
      <c r="B38" s="32">
        <v>0</v>
      </c>
      <c r="C38" s="32">
        <v>0</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row>
    <row r="39" spans="1:21" ht="15" customHeight="1" x14ac:dyDescent="0.5">
      <c r="A39" s="15" t="s">
        <v>43</v>
      </c>
      <c r="B39" s="32">
        <v>0</v>
      </c>
      <c r="C39" s="32">
        <v>0</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row>
    <row r="40" spans="1:21" ht="15" customHeight="1" x14ac:dyDescent="0.5">
      <c r="A40" s="15" t="s">
        <v>44</v>
      </c>
      <c r="B40" s="32">
        <v>0</v>
      </c>
      <c r="C40" s="32">
        <v>0</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row>
    <row r="41" spans="1:21" ht="15" customHeight="1" x14ac:dyDescent="0.5">
      <c r="A41" s="15" t="s">
        <v>89</v>
      </c>
      <c r="B41" s="32">
        <v>0</v>
      </c>
      <c r="C41" s="32">
        <v>0</v>
      </c>
      <c r="D41" s="32">
        <v>0</v>
      </c>
      <c r="E41" s="32">
        <v>0</v>
      </c>
      <c r="F41" s="32">
        <v>0</v>
      </c>
      <c r="G41" s="32">
        <v>0</v>
      </c>
      <c r="H41" s="196">
        <v>7850039.8200000003</v>
      </c>
      <c r="I41" s="32">
        <v>0</v>
      </c>
      <c r="J41" s="32">
        <v>0</v>
      </c>
      <c r="K41" s="32">
        <v>0</v>
      </c>
      <c r="L41" s="32">
        <v>0</v>
      </c>
      <c r="M41" s="32">
        <v>0</v>
      </c>
      <c r="N41" s="32">
        <v>0</v>
      </c>
      <c r="O41" s="32">
        <v>0</v>
      </c>
      <c r="P41" s="32">
        <v>0</v>
      </c>
      <c r="Q41" s="196">
        <v>941859855.91999996</v>
      </c>
      <c r="R41" s="32">
        <v>0</v>
      </c>
      <c r="S41" s="32">
        <v>0</v>
      </c>
      <c r="T41" s="32">
        <v>0</v>
      </c>
      <c r="U41" s="196">
        <v>949709895.74000001</v>
      </c>
    </row>
    <row r="42" spans="1:21" ht="15" customHeight="1" x14ac:dyDescent="0.5">
      <c r="A42" s="15" t="s">
        <v>90</v>
      </c>
      <c r="B42" s="32">
        <v>0</v>
      </c>
      <c r="C42" s="32">
        <v>0</v>
      </c>
      <c r="D42" s="32">
        <v>0</v>
      </c>
      <c r="E42" s="32">
        <v>0</v>
      </c>
      <c r="F42" s="32">
        <v>0</v>
      </c>
      <c r="G42" s="32">
        <v>0</v>
      </c>
      <c r="H42" s="32">
        <v>0</v>
      </c>
      <c r="I42" s="32">
        <v>0</v>
      </c>
      <c r="J42" s="32">
        <v>0</v>
      </c>
      <c r="K42" s="32">
        <v>0</v>
      </c>
      <c r="L42" s="196">
        <v>36.479999999999997</v>
      </c>
      <c r="M42" s="32">
        <v>0</v>
      </c>
      <c r="N42" s="32">
        <v>0</v>
      </c>
      <c r="O42" s="32">
        <v>0</v>
      </c>
      <c r="P42" s="32">
        <v>0</v>
      </c>
      <c r="Q42" s="32">
        <v>0</v>
      </c>
      <c r="R42" s="32">
        <v>0</v>
      </c>
      <c r="S42" s="32">
        <v>0</v>
      </c>
      <c r="T42" s="196">
        <v>119667864.17</v>
      </c>
      <c r="U42" s="196">
        <v>119667900.65000001</v>
      </c>
    </row>
    <row r="43" spans="1:21" ht="15" customHeight="1" x14ac:dyDescent="0.5">
      <c r="A43" s="15" t="s">
        <v>91</v>
      </c>
      <c r="B43" s="196">
        <v>28126990685.75</v>
      </c>
      <c r="C43" s="196">
        <v>-355974.57</v>
      </c>
      <c r="D43" s="32">
        <v>0</v>
      </c>
      <c r="E43" s="196">
        <v>-711.84</v>
      </c>
      <c r="F43" s="196">
        <v>3.4924596548080398E-10</v>
      </c>
      <c r="G43" s="196">
        <v>-73028.34</v>
      </c>
      <c r="H43" s="32">
        <v>0</v>
      </c>
      <c r="I43" s="196">
        <v>-15095.58</v>
      </c>
      <c r="J43" s="196">
        <v>26917711771.799999</v>
      </c>
      <c r="K43" s="32">
        <v>0</v>
      </c>
      <c r="L43" s="196">
        <v>2.6373347949970599E-13</v>
      </c>
      <c r="M43" s="32">
        <v>0</v>
      </c>
      <c r="N43" s="32">
        <v>0</v>
      </c>
      <c r="O43" s="32">
        <v>0</v>
      </c>
      <c r="P43" s="196">
        <v>-11425166.890000001</v>
      </c>
      <c r="Q43" s="196">
        <v>-2.9802322387695299E-8</v>
      </c>
      <c r="R43" s="32">
        <v>0</v>
      </c>
      <c r="S43" s="32">
        <v>0</v>
      </c>
      <c r="T43" s="196">
        <v>-2.2351741790771501E-8</v>
      </c>
      <c r="U43" s="196">
        <v>55032832480.330002</v>
      </c>
    </row>
    <row r="44" spans="1:21" ht="15" customHeight="1" x14ac:dyDescent="0.5">
      <c r="A44" s="15" t="s">
        <v>49</v>
      </c>
      <c r="B44" s="196">
        <v>28126990685.75</v>
      </c>
      <c r="C44" s="196">
        <v>-355974.57</v>
      </c>
      <c r="D44" s="32">
        <v>0</v>
      </c>
      <c r="E44" s="196">
        <v>-711.84</v>
      </c>
      <c r="F44" s="196">
        <v>3.4924596548080398E-10</v>
      </c>
      <c r="G44" s="196">
        <v>-73028.34</v>
      </c>
      <c r="H44" s="196">
        <v>7850039.8200000003</v>
      </c>
      <c r="I44" s="196">
        <v>-15095.58</v>
      </c>
      <c r="J44" s="196">
        <v>26917711771.799999</v>
      </c>
      <c r="K44" s="32">
        <v>0</v>
      </c>
      <c r="L44" s="196">
        <v>36.480000000000302</v>
      </c>
      <c r="M44" s="32">
        <v>0</v>
      </c>
      <c r="N44" s="32">
        <v>0</v>
      </c>
      <c r="O44" s="32">
        <v>0</v>
      </c>
      <c r="P44" s="196">
        <v>-11425166.890000001</v>
      </c>
      <c r="Q44" s="196">
        <v>941859855.91999996</v>
      </c>
      <c r="R44" s="32">
        <v>0</v>
      </c>
      <c r="S44" s="32">
        <v>0</v>
      </c>
      <c r="T44" s="196">
        <v>119667864.17</v>
      </c>
      <c r="U44" s="196">
        <v>56102210276.720001</v>
      </c>
    </row>
    <row r="45" spans="1:21" s="198" customFormat="1" ht="15" customHeight="1" x14ac:dyDescent="0.5">
      <c r="A45" s="204">
        <v>0</v>
      </c>
      <c r="B45" s="204">
        <v>0</v>
      </c>
      <c r="C45" s="204">
        <v>0</v>
      </c>
      <c r="D45" s="204">
        <v>0</v>
      </c>
      <c r="E45" s="204">
        <v>0</v>
      </c>
      <c r="F45" s="204">
        <v>0</v>
      </c>
      <c r="G45" s="204">
        <v>0</v>
      </c>
      <c r="H45" s="204">
        <v>0</v>
      </c>
      <c r="I45" s="204">
        <v>0</v>
      </c>
      <c r="J45" s="204">
        <v>0</v>
      </c>
      <c r="K45" s="204">
        <v>0</v>
      </c>
      <c r="L45" s="204">
        <v>0</v>
      </c>
      <c r="M45" s="204">
        <v>0</v>
      </c>
      <c r="N45" s="204">
        <v>0</v>
      </c>
      <c r="O45" s="204">
        <v>0</v>
      </c>
      <c r="P45" s="204">
        <v>0</v>
      </c>
      <c r="Q45" s="204">
        <v>0</v>
      </c>
      <c r="R45" s="204">
        <v>0</v>
      </c>
      <c r="S45" s="204">
        <v>0</v>
      </c>
      <c r="T45" s="204">
        <v>0</v>
      </c>
      <c r="U45" s="204">
        <v>0</v>
      </c>
    </row>
    <row r="46" spans="1:21" ht="15" customHeight="1" x14ac:dyDescent="0.5">
      <c r="A46" s="15" t="s">
        <v>92</v>
      </c>
      <c r="B46" s="196">
        <v>33989552368.700001</v>
      </c>
      <c r="C46" s="196">
        <v>-355974.57</v>
      </c>
      <c r="D46" s="32">
        <v>0</v>
      </c>
      <c r="E46" s="32">
        <v>0</v>
      </c>
      <c r="F46" s="196">
        <v>3.4924596548080398E-10</v>
      </c>
      <c r="G46" s="32">
        <v>0</v>
      </c>
      <c r="H46" s="196">
        <v>7861965.1200000001</v>
      </c>
      <c r="I46" s="32">
        <v>0</v>
      </c>
      <c r="J46" s="196">
        <v>26962236935.060001</v>
      </c>
      <c r="K46" s="32">
        <v>0</v>
      </c>
      <c r="L46" s="196">
        <v>36.480000000000302</v>
      </c>
      <c r="M46" s="32">
        <v>0</v>
      </c>
      <c r="N46" s="32">
        <v>0</v>
      </c>
      <c r="O46" s="32">
        <v>0</v>
      </c>
      <c r="P46" s="32">
        <v>0</v>
      </c>
      <c r="Q46" s="196">
        <v>1227326522.5899999</v>
      </c>
      <c r="R46" s="32">
        <v>0</v>
      </c>
      <c r="S46" s="32">
        <v>0</v>
      </c>
      <c r="T46" s="196">
        <v>121687323.95999999</v>
      </c>
      <c r="U46" s="196">
        <v>62308309177.339996</v>
      </c>
    </row>
    <row r="47" spans="1:21" ht="15" hidden="1" customHeight="1" x14ac:dyDescent="0.5">
      <c r="A47" s="15"/>
      <c r="B47" s="15"/>
      <c r="C47" s="15"/>
      <c r="D47" s="15"/>
      <c r="E47" s="15"/>
      <c r="F47" s="15"/>
      <c r="G47" s="15"/>
      <c r="H47" s="15"/>
      <c r="I47" s="15"/>
      <c r="J47" s="15"/>
      <c r="K47" s="15"/>
      <c r="L47" s="15"/>
      <c r="M47" s="15"/>
      <c r="N47" s="15"/>
      <c r="O47" s="15"/>
      <c r="P47" s="15"/>
      <c r="Q47" s="15"/>
      <c r="R47" s="15"/>
      <c r="S47" s="15"/>
      <c r="T47" s="15"/>
    </row>
    <row r="48" spans="1:21" ht="15" hidden="1" customHeight="1" x14ac:dyDescent="0.5">
      <c r="A48" s="15"/>
      <c r="B48" s="15"/>
      <c r="C48" s="15"/>
      <c r="D48" s="15"/>
      <c r="E48" s="15"/>
      <c r="F48" s="15"/>
      <c r="G48" s="15"/>
      <c r="H48" s="15"/>
      <c r="I48" s="15"/>
      <c r="J48" s="15"/>
      <c r="K48" s="15"/>
      <c r="L48" s="15"/>
      <c r="M48" s="15"/>
      <c r="N48" s="15"/>
      <c r="O48" s="15"/>
      <c r="P48" s="15"/>
      <c r="Q48" s="15"/>
      <c r="R48" s="15"/>
      <c r="S48" s="15"/>
      <c r="T48" s="15"/>
    </row>
    <row r="49" spans="1:20" ht="15" hidden="1" customHeight="1" x14ac:dyDescent="0.5">
      <c r="A49" s="15"/>
      <c r="B49" s="15"/>
      <c r="C49" s="15"/>
      <c r="D49" s="15"/>
      <c r="E49" s="15"/>
      <c r="F49" s="15"/>
      <c r="G49" s="15"/>
      <c r="H49" s="15"/>
      <c r="I49" s="15"/>
      <c r="J49" s="15"/>
      <c r="K49" s="15"/>
      <c r="L49" s="15"/>
      <c r="M49" s="15"/>
      <c r="N49" s="15"/>
      <c r="O49" s="15"/>
      <c r="P49" s="15"/>
      <c r="Q49" s="15"/>
      <c r="R49" s="15"/>
      <c r="S49" s="15"/>
      <c r="T49" s="15"/>
    </row>
    <row r="50" spans="1:20" ht="15" hidden="1" customHeight="1" x14ac:dyDescent="0.5">
      <c r="A50" s="15"/>
      <c r="B50" s="15"/>
      <c r="C50" s="15"/>
      <c r="D50" s="15"/>
      <c r="E50" s="15"/>
      <c r="F50" s="15"/>
      <c r="G50" s="15"/>
      <c r="H50" s="15"/>
      <c r="I50" s="15"/>
      <c r="J50" s="15"/>
      <c r="K50" s="15"/>
      <c r="L50" s="15"/>
      <c r="M50" s="15"/>
      <c r="N50" s="15"/>
      <c r="O50" s="15"/>
      <c r="P50" s="15"/>
      <c r="Q50" s="15"/>
      <c r="R50" s="15"/>
      <c r="S50" s="15"/>
      <c r="T50" s="15"/>
    </row>
    <row r="51" spans="1:20" ht="15" hidden="1" customHeight="1" x14ac:dyDescent="0.5">
      <c r="A51" s="15"/>
      <c r="B51" s="15"/>
      <c r="C51" s="15"/>
      <c r="D51" s="15"/>
      <c r="E51" s="15"/>
      <c r="F51" s="15"/>
      <c r="G51" s="15"/>
      <c r="H51" s="15"/>
      <c r="I51" s="15"/>
      <c r="J51" s="15"/>
      <c r="K51" s="15"/>
      <c r="L51" s="15"/>
      <c r="M51" s="15"/>
      <c r="N51" s="15"/>
      <c r="O51" s="15"/>
      <c r="P51" s="15"/>
      <c r="Q51" s="15"/>
      <c r="R51" s="15"/>
      <c r="S51" s="15"/>
      <c r="T51" s="15"/>
    </row>
    <row r="52" spans="1:20" ht="15" hidden="1" customHeight="1" x14ac:dyDescent="0.5">
      <c r="A52" s="15"/>
      <c r="B52" s="15"/>
      <c r="C52" s="15"/>
      <c r="D52" s="15"/>
      <c r="E52" s="15"/>
      <c r="F52" s="15"/>
      <c r="G52" s="15"/>
      <c r="H52" s="15"/>
      <c r="I52" s="15"/>
      <c r="J52" s="15"/>
      <c r="K52" s="15"/>
      <c r="L52" s="15"/>
      <c r="M52" s="15"/>
      <c r="N52" s="15"/>
      <c r="O52" s="15"/>
      <c r="P52" s="15"/>
      <c r="Q52" s="15"/>
      <c r="R52" s="15"/>
      <c r="S52" s="15"/>
      <c r="T52" s="15"/>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1"/>
  <dimension ref="A1:M50"/>
  <sheetViews>
    <sheetView showRuler="0" workbookViewId="0"/>
  </sheetViews>
  <sheetFormatPr defaultColWidth="0" defaultRowHeight="15" zeroHeight="1" x14ac:dyDescent="0.5"/>
  <cols>
    <col min="1" max="13" width="12.83203125" style="2" customWidth="1"/>
    <col min="14" max="16384" width="8.88671875" style="2" hidden="1"/>
  </cols>
  <sheetData>
    <row r="1" spans="1:13" s="17" customFormat="1" ht="15" customHeight="1" x14ac:dyDescent="0.6">
      <c r="A1" s="195">
        <v>0</v>
      </c>
      <c r="B1" s="195">
        <v>1</v>
      </c>
      <c r="C1" s="195">
        <v>2</v>
      </c>
      <c r="D1" s="195">
        <v>3</v>
      </c>
      <c r="E1" s="195">
        <v>4</v>
      </c>
      <c r="F1" s="195">
        <v>5</v>
      </c>
      <c r="G1" s="195">
        <v>6</v>
      </c>
      <c r="H1" s="195">
        <v>7</v>
      </c>
      <c r="I1" s="195">
        <v>8</v>
      </c>
      <c r="J1" s="195">
        <v>9</v>
      </c>
      <c r="K1" s="195">
        <v>10</v>
      </c>
      <c r="L1" s="195">
        <v>11</v>
      </c>
      <c r="M1" s="195">
        <v>12</v>
      </c>
    </row>
    <row r="2" spans="1:13" ht="15" customHeight="1" x14ac:dyDescent="0.5">
      <c r="A2" s="15" t="s">
        <v>7</v>
      </c>
      <c r="B2" s="32">
        <v>0</v>
      </c>
      <c r="C2" s="32">
        <v>0</v>
      </c>
      <c r="D2" s="32">
        <v>0</v>
      </c>
      <c r="E2" s="32">
        <v>0</v>
      </c>
      <c r="F2" s="32">
        <v>0</v>
      </c>
      <c r="G2" s="32">
        <v>0</v>
      </c>
      <c r="H2" s="32">
        <v>0</v>
      </c>
      <c r="I2" s="32">
        <v>0</v>
      </c>
      <c r="J2" s="32">
        <v>0</v>
      </c>
      <c r="K2" s="32">
        <v>0</v>
      </c>
      <c r="L2" s="32">
        <v>0</v>
      </c>
      <c r="M2" s="32">
        <v>0</v>
      </c>
    </row>
    <row r="3" spans="1:13" ht="15" customHeight="1" x14ac:dyDescent="0.5">
      <c r="A3" s="15" t="s">
        <v>70</v>
      </c>
      <c r="B3" s="32">
        <v>0</v>
      </c>
      <c r="C3" s="32">
        <v>0</v>
      </c>
      <c r="D3" s="32">
        <v>0</v>
      </c>
      <c r="E3" s="32">
        <v>0</v>
      </c>
      <c r="F3" s="32">
        <v>0</v>
      </c>
      <c r="G3" s="32">
        <v>0</v>
      </c>
      <c r="H3" s="32">
        <v>0</v>
      </c>
      <c r="I3" s="32">
        <v>0</v>
      </c>
      <c r="J3" s="32">
        <v>0</v>
      </c>
      <c r="K3" s="32">
        <v>0</v>
      </c>
      <c r="L3" s="32">
        <v>0</v>
      </c>
      <c r="M3" s="32">
        <v>0</v>
      </c>
    </row>
    <row r="4" spans="1:13" ht="15" customHeight="1" x14ac:dyDescent="0.5">
      <c r="A4" s="15" t="s">
        <v>71</v>
      </c>
      <c r="B4" s="32">
        <v>0</v>
      </c>
      <c r="C4" s="32">
        <v>0</v>
      </c>
      <c r="D4" s="32">
        <v>0</v>
      </c>
      <c r="E4" s="32">
        <v>0</v>
      </c>
      <c r="F4" s="32">
        <v>0</v>
      </c>
      <c r="G4" s="32">
        <v>0</v>
      </c>
      <c r="H4" s="32">
        <v>0</v>
      </c>
      <c r="I4" s="32">
        <v>0</v>
      </c>
      <c r="J4" s="32">
        <v>0</v>
      </c>
      <c r="K4" s="32">
        <v>0</v>
      </c>
      <c r="L4" s="32">
        <v>0</v>
      </c>
      <c r="M4" s="32">
        <v>0</v>
      </c>
    </row>
    <row r="5" spans="1:13" ht="15" customHeight="1" x14ac:dyDescent="0.5">
      <c r="A5" s="15" t="s">
        <v>107</v>
      </c>
      <c r="B5" s="196">
        <v>6437885.9400000004</v>
      </c>
      <c r="C5" s="32">
        <v>0</v>
      </c>
      <c r="D5" s="32">
        <v>0</v>
      </c>
      <c r="E5" s="32">
        <v>0</v>
      </c>
      <c r="F5" s="32">
        <v>0</v>
      </c>
      <c r="G5" s="32">
        <v>0</v>
      </c>
      <c r="H5" s="32">
        <v>0</v>
      </c>
      <c r="I5" s="32">
        <v>0</v>
      </c>
      <c r="J5" s="32">
        <v>0</v>
      </c>
      <c r="K5" s="32">
        <v>0</v>
      </c>
      <c r="L5" s="196">
        <v>12251128.359999999</v>
      </c>
      <c r="M5" s="196">
        <v>18689014.300000001</v>
      </c>
    </row>
    <row r="6" spans="1:13" ht="15" customHeight="1" x14ac:dyDescent="0.5">
      <c r="A6" s="15" t="s">
        <v>72</v>
      </c>
      <c r="B6" s="32">
        <v>0</v>
      </c>
      <c r="C6" s="32">
        <v>0</v>
      </c>
      <c r="D6" s="32">
        <v>0</v>
      </c>
      <c r="E6" s="32">
        <v>0</v>
      </c>
      <c r="F6" s="32">
        <v>0</v>
      </c>
      <c r="G6" s="32">
        <v>0</v>
      </c>
      <c r="H6" s="32">
        <v>3750</v>
      </c>
      <c r="I6" s="196">
        <v>6057770.7699999996</v>
      </c>
      <c r="J6" s="32">
        <v>0</v>
      </c>
      <c r="K6" s="196">
        <v>2086.7800000000002</v>
      </c>
      <c r="L6" s="32">
        <v>0</v>
      </c>
      <c r="M6" s="196">
        <v>6063607.5499999998</v>
      </c>
    </row>
    <row r="7" spans="1:13" ht="15" customHeight="1" x14ac:dyDescent="0.5">
      <c r="A7" s="15" t="s">
        <v>73</v>
      </c>
      <c r="B7" s="196">
        <v>1316237.25</v>
      </c>
      <c r="C7" s="32">
        <v>0</v>
      </c>
      <c r="D7" s="32">
        <v>0</v>
      </c>
      <c r="E7" s="32">
        <v>0</v>
      </c>
      <c r="F7" s="32">
        <v>0</v>
      </c>
      <c r="G7" s="32">
        <v>0</v>
      </c>
      <c r="H7" s="32">
        <v>0</v>
      </c>
      <c r="I7" s="32">
        <v>0</v>
      </c>
      <c r="J7" s="32">
        <v>0</v>
      </c>
      <c r="K7" s="32">
        <v>0</v>
      </c>
      <c r="L7" s="32">
        <v>0</v>
      </c>
      <c r="M7" s="196">
        <v>1316237.25</v>
      </c>
    </row>
    <row r="8" spans="1:13" ht="15" customHeight="1" x14ac:dyDescent="0.5">
      <c r="A8" s="15" t="s">
        <v>74</v>
      </c>
      <c r="B8" s="32">
        <v>0</v>
      </c>
      <c r="C8" s="32">
        <v>0</v>
      </c>
      <c r="D8" s="32">
        <v>0</v>
      </c>
      <c r="E8" s="32">
        <v>0</v>
      </c>
      <c r="F8" s="32">
        <v>0</v>
      </c>
      <c r="G8" s="32">
        <v>0</v>
      </c>
      <c r="H8" s="32">
        <v>0</v>
      </c>
      <c r="I8" s="32">
        <v>0</v>
      </c>
      <c r="J8" s="32">
        <v>0</v>
      </c>
      <c r="K8" s="32">
        <v>0</v>
      </c>
      <c r="L8" s="32">
        <v>0</v>
      </c>
      <c r="M8" s="32">
        <v>0</v>
      </c>
    </row>
    <row r="9" spans="1:13" ht="15" customHeight="1" x14ac:dyDescent="0.5">
      <c r="A9" s="15" t="s">
        <v>77</v>
      </c>
      <c r="B9" s="196">
        <v>27840.12</v>
      </c>
      <c r="C9" s="32">
        <v>0</v>
      </c>
      <c r="D9" s="196">
        <v>425164.17</v>
      </c>
      <c r="E9" s="32">
        <v>0</v>
      </c>
      <c r="F9" s="32">
        <v>0</v>
      </c>
      <c r="G9" s="32">
        <v>0</v>
      </c>
      <c r="H9" s="32">
        <v>0</v>
      </c>
      <c r="I9" s="32">
        <v>0</v>
      </c>
      <c r="J9" s="32">
        <v>0</v>
      </c>
      <c r="K9" s="196">
        <v>7.6</v>
      </c>
      <c r="L9" s="32">
        <v>0</v>
      </c>
      <c r="M9" s="196">
        <v>453011.89</v>
      </c>
    </row>
    <row r="10" spans="1:13" ht="15" customHeight="1" x14ac:dyDescent="0.5">
      <c r="A10" s="15" t="s">
        <v>19</v>
      </c>
      <c r="B10" s="32">
        <v>0</v>
      </c>
      <c r="C10" s="196">
        <v>81168.23</v>
      </c>
      <c r="D10" s="32">
        <v>0</v>
      </c>
      <c r="E10" s="32">
        <v>0</v>
      </c>
      <c r="F10" s="32">
        <v>0</v>
      </c>
      <c r="G10" s="196">
        <v>2708426.29</v>
      </c>
      <c r="H10" s="32">
        <v>0</v>
      </c>
      <c r="I10" s="32">
        <v>0</v>
      </c>
      <c r="J10" s="32">
        <v>0</v>
      </c>
      <c r="K10" s="32">
        <v>0</v>
      </c>
      <c r="L10" s="32">
        <v>0</v>
      </c>
      <c r="M10" s="196">
        <v>2789594.52</v>
      </c>
    </row>
    <row r="11" spans="1:13" ht="15" customHeight="1" x14ac:dyDescent="0.5">
      <c r="A11" s="15" t="s">
        <v>78</v>
      </c>
      <c r="B11" s="196">
        <v>7781963.3099999996</v>
      </c>
      <c r="C11" s="196">
        <v>81168.23</v>
      </c>
      <c r="D11" s="196">
        <v>425164.17</v>
      </c>
      <c r="E11" s="32">
        <v>0</v>
      </c>
      <c r="F11" s="32">
        <v>0</v>
      </c>
      <c r="G11" s="196">
        <v>2708426.29</v>
      </c>
      <c r="H11" s="32">
        <v>3750</v>
      </c>
      <c r="I11" s="196">
        <v>6057770.7699999996</v>
      </c>
      <c r="J11" s="32">
        <v>0</v>
      </c>
      <c r="K11" s="196">
        <v>2094.38</v>
      </c>
      <c r="L11" s="196">
        <v>12251128.359999999</v>
      </c>
      <c r="M11" s="196">
        <v>29311465.510000002</v>
      </c>
    </row>
    <row r="12" spans="1:13" ht="15" customHeight="1" x14ac:dyDescent="0.5">
      <c r="A12" s="15" t="s">
        <v>79</v>
      </c>
      <c r="B12" s="32">
        <v>0</v>
      </c>
      <c r="C12" s="32">
        <v>0</v>
      </c>
      <c r="D12" s="32">
        <v>0</v>
      </c>
      <c r="E12" s="32">
        <v>0</v>
      </c>
      <c r="F12" s="32">
        <v>0</v>
      </c>
      <c r="G12" s="32">
        <v>0</v>
      </c>
      <c r="H12" s="32">
        <v>0</v>
      </c>
      <c r="I12" s="32">
        <v>0</v>
      </c>
      <c r="J12" s="32">
        <v>0</v>
      </c>
      <c r="K12" s="32">
        <v>0</v>
      </c>
      <c r="L12" s="32">
        <v>0</v>
      </c>
      <c r="M12" s="32">
        <v>0</v>
      </c>
    </row>
    <row r="13" spans="1:13" ht="15" customHeight="1" x14ac:dyDescent="0.5">
      <c r="A13" s="15" t="s">
        <v>23</v>
      </c>
      <c r="B13" s="196">
        <v>974658077.54999995</v>
      </c>
      <c r="C13" s="32">
        <v>0</v>
      </c>
      <c r="D13" s="32">
        <v>0</v>
      </c>
      <c r="E13" s="32">
        <v>0</v>
      </c>
      <c r="F13" s="32">
        <v>0</v>
      </c>
      <c r="G13" s="32">
        <v>0</v>
      </c>
      <c r="H13" s="32">
        <v>0</v>
      </c>
      <c r="I13" s="32">
        <v>0</v>
      </c>
      <c r="J13" s="32">
        <v>0</v>
      </c>
      <c r="K13" s="32">
        <v>0</v>
      </c>
      <c r="L13" s="32">
        <v>0</v>
      </c>
      <c r="M13" s="196">
        <v>974658077.54999995</v>
      </c>
    </row>
    <row r="14" spans="1:13" ht="15" customHeight="1" x14ac:dyDescent="0.5">
      <c r="A14" s="15" t="s">
        <v>80</v>
      </c>
      <c r="B14" s="196">
        <v>974658077.54999995</v>
      </c>
      <c r="C14" s="32">
        <v>0</v>
      </c>
      <c r="D14" s="32">
        <v>0</v>
      </c>
      <c r="E14" s="32">
        <v>0</v>
      </c>
      <c r="F14" s="32">
        <v>0</v>
      </c>
      <c r="G14" s="32">
        <v>0</v>
      </c>
      <c r="H14" s="32">
        <v>0</v>
      </c>
      <c r="I14" s="32">
        <v>0</v>
      </c>
      <c r="J14" s="32">
        <v>0</v>
      </c>
      <c r="K14" s="32">
        <v>0</v>
      </c>
      <c r="L14" s="32">
        <v>0</v>
      </c>
      <c r="M14" s="196">
        <v>974658077.54999995</v>
      </c>
    </row>
    <row r="15" spans="1:13" ht="15" customHeight="1" x14ac:dyDescent="0.5">
      <c r="A15" s="15" t="s">
        <v>25</v>
      </c>
      <c r="B15" s="196">
        <v>982440040.86000001</v>
      </c>
      <c r="C15" s="196">
        <v>81168.23</v>
      </c>
      <c r="D15" s="196">
        <v>425164.17</v>
      </c>
      <c r="E15" s="32">
        <v>0</v>
      </c>
      <c r="F15" s="32">
        <v>0</v>
      </c>
      <c r="G15" s="196">
        <v>2708426.29</v>
      </c>
      <c r="H15" s="32">
        <v>3750</v>
      </c>
      <c r="I15" s="196">
        <v>6057770.7699999996</v>
      </c>
      <c r="J15" s="32">
        <v>0</v>
      </c>
      <c r="K15" s="196">
        <v>2094.38</v>
      </c>
      <c r="L15" s="196">
        <v>12251128.359999999</v>
      </c>
      <c r="M15" s="196">
        <v>1003969543.0599999</v>
      </c>
    </row>
    <row r="16" spans="1:13" ht="15" customHeight="1" x14ac:dyDescent="0.5">
      <c r="A16" s="32">
        <v>0</v>
      </c>
      <c r="B16" s="32">
        <v>0</v>
      </c>
      <c r="C16" s="32">
        <v>0</v>
      </c>
      <c r="D16" s="32">
        <v>0</v>
      </c>
      <c r="E16" s="32">
        <v>0</v>
      </c>
      <c r="F16" s="32">
        <v>0</v>
      </c>
      <c r="G16" s="32">
        <v>0</v>
      </c>
      <c r="H16" s="32">
        <v>0</v>
      </c>
      <c r="I16" s="32">
        <v>0</v>
      </c>
      <c r="J16" s="32">
        <v>0</v>
      </c>
      <c r="K16" s="32">
        <v>0</v>
      </c>
      <c r="L16" s="32">
        <v>0</v>
      </c>
      <c r="M16" s="32">
        <v>0</v>
      </c>
    </row>
    <row r="17" spans="1:13" ht="15" customHeight="1" x14ac:dyDescent="0.5">
      <c r="A17" s="32">
        <v>0</v>
      </c>
      <c r="B17" s="32">
        <v>0</v>
      </c>
      <c r="C17" s="32">
        <v>0</v>
      </c>
      <c r="D17" s="32">
        <v>0</v>
      </c>
      <c r="E17" s="32">
        <v>0</v>
      </c>
      <c r="F17" s="32">
        <v>0</v>
      </c>
      <c r="G17" s="32">
        <v>0</v>
      </c>
      <c r="H17" s="32">
        <v>0</v>
      </c>
      <c r="I17" s="32">
        <v>0</v>
      </c>
      <c r="J17" s="32">
        <v>0</v>
      </c>
      <c r="K17" s="32">
        <v>0</v>
      </c>
      <c r="L17" s="32">
        <v>0</v>
      </c>
      <c r="M17" s="32">
        <v>0</v>
      </c>
    </row>
    <row r="18" spans="1:13" ht="15" customHeight="1" x14ac:dyDescent="0.5">
      <c r="A18" s="15" t="s">
        <v>81</v>
      </c>
      <c r="B18" s="196">
        <v>982440040.86000001</v>
      </c>
      <c r="C18" s="196">
        <v>81168.23</v>
      </c>
      <c r="D18" s="196">
        <v>425164.17</v>
      </c>
      <c r="E18" s="32">
        <v>0</v>
      </c>
      <c r="F18" s="32">
        <v>0</v>
      </c>
      <c r="G18" s="196">
        <v>2708426.29</v>
      </c>
      <c r="H18" s="32">
        <v>3750</v>
      </c>
      <c r="I18" s="196">
        <v>6057770.7699999996</v>
      </c>
      <c r="J18" s="32">
        <v>0</v>
      </c>
      <c r="K18" s="196">
        <v>2094.38</v>
      </c>
      <c r="L18" s="196">
        <v>12251128.359999999</v>
      </c>
      <c r="M18" s="196">
        <v>1003969543.0599999</v>
      </c>
    </row>
    <row r="19" spans="1:13" ht="15" customHeight="1" x14ac:dyDescent="0.5">
      <c r="A19" s="32">
        <v>0</v>
      </c>
      <c r="B19" s="32">
        <v>0</v>
      </c>
      <c r="C19" s="32">
        <v>0</v>
      </c>
      <c r="D19" s="32">
        <v>0</v>
      </c>
      <c r="E19" s="32">
        <v>0</v>
      </c>
      <c r="F19" s="32">
        <v>0</v>
      </c>
      <c r="G19" s="32">
        <v>0</v>
      </c>
      <c r="H19" s="32">
        <v>0</v>
      </c>
      <c r="I19" s="32">
        <v>0</v>
      </c>
      <c r="J19" s="32">
        <v>0</v>
      </c>
      <c r="K19" s="32">
        <v>0</v>
      </c>
      <c r="L19" s="32">
        <v>0</v>
      </c>
      <c r="M19" s="32">
        <v>0</v>
      </c>
    </row>
    <row r="20" spans="1:13" ht="15" customHeight="1" x14ac:dyDescent="0.5">
      <c r="A20" s="15" t="s">
        <v>26</v>
      </c>
      <c r="B20" s="32">
        <v>0</v>
      </c>
      <c r="C20" s="32">
        <v>0</v>
      </c>
      <c r="D20" s="32">
        <v>0</v>
      </c>
      <c r="E20" s="32">
        <v>0</v>
      </c>
      <c r="F20" s="32">
        <v>0</v>
      </c>
      <c r="G20" s="32">
        <v>0</v>
      </c>
      <c r="H20" s="32">
        <v>0</v>
      </c>
      <c r="I20" s="32">
        <v>0</v>
      </c>
      <c r="J20" s="32">
        <v>0</v>
      </c>
      <c r="K20" s="32">
        <v>0</v>
      </c>
      <c r="L20" s="32">
        <v>0</v>
      </c>
      <c r="M20" s="32">
        <v>0</v>
      </c>
    </row>
    <row r="21" spans="1:13" ht="15" customHeight="1" x14ac:dyDescent="0.5">
      <c r="A21" s="15" t="s">
        <v>82</v>
      </c>
      <c r="B21" s="32">
        <v>0</v>
      </c>
      <c r="C21" s="32">
        <v>0</v>
      </c>
      <c r="D21" s="32">
        <v>0</v>
      </c>
      <c r="E21" s="32">
        <v>0</v>
      </c>
      <c r="F21" s="32">
        <v>0</v>
      </c>
      <c r="G21" s="32">
        <v>0</v>
      </c>
      <c r="H21" s="32">
        <v>0</v>
      </c>
      <c r="I21" s="32">
        <v>0</v>
      </c>
      <c r="J21" s="32">
        <v>0</v>
      </c>
      <c r="K21" s="32">
        <v>0</v>
      </c>
      <c r="L21" s="32">
        <v>0</v>
      </c>
      <c r="M21" s="32">
        <v>0</v>
      </c>
    </row>
    <row r="22" spans="1:13" ht="15" customHeight="1" x14ac:dyDescent="0.5">
      <c r="A22" s="15" t="s">
        <v>83</v>
      </c>
      <c r="B22" s="32">
        <v>0</v>
      </c>
      <c r="C22" s="32">
        <v>0</v>
      </c>
      <c r="D22" s="32">
        <v>0</v>
      </c>
      <c r="E22" s="32">
        <v>0</v>
      </c>
      <c r="F22" s="32">
        <v>0</v>
      </c>
      <c r="G22" s="32">
        <v>0</v>
      </c>
      <c r="H22" s="32">
        <v>0</v>
      </c>
      <c r="I22" s="32">
        <v>0</v>
      </c>
      <c r="J22" s="32">
        <v>0</v>
      </c>
      <c r="K22" s="32">
        <v>0</v>
      </c>
      <c r="L22" s="32">
        <v>0</v>
      </c>
      <c r="M22" s="32">
        <v>0</v>
      </c>
    </row>
    <row r="23" spans="1:13" ht="15" customHeight="1" x14ac:dyDescent="0.5">
      <c r="A23" s="15" t="s">
        <v>75</v>
      </c>
      <c r="B23" s="32">
        <v>0</v>
      </c>
      <c r="C23" s="196">
        <v>81168.23</v>
      </c>
      <c r="D23" s="32">
        <v>0</v>
      </c>
      <c r="E23" s="32">
        <v>0</v>
      </c>
      <c r="F23" s="32">
        <v>0</v>
      </c>
      <c r="G23" s="196">
        <v>56.64</v>
      </c>
      <c r="H23" s="32">
        <v>0</v>
      </c>
      <c r="I23" s="32">
        <v>0</v>
      </c>
      <c r="J23" s="32">
        <v>0</v>
      </c>
      <c r="K23" s="32">
        <v>0</v>
      </c>
      <c r="L23" s="196">
        <v>84324.93</v>
      </c>
      <c r="M23" s="196">
        <v>165549.79999999999</v>
      </c>
    </row>
    <row r="24" spans="1:13" ht="15" customHeight="1" x14ac:dyDescent="0.5">
      <c r="A24" s="15" t="s">
        <v>88</v>
      </c>
      <c r="B24" s="32">
        <v>0</v>
      </c>
      <c r="C24" s="196">
        <v>81168.23</v>
      </c>
      <c r="D24" s="32">
        <v>0</v>
      </c>
      <c r="E24" s="32">
        <v>0</v>
      </c>
      <c r="F24" s="32">
        <v>0</v>
      </c>
      <c r="G24" s="196">
        <v>56.64</v>
      </c>
      <c r="H24" s="32">
        <v>0</v>
      </c>
      <c r="I24" s="32">
        <v>0</v>
      </c>
      <c r="J24" s="32">
        <v>0</v>
      </c>
      <c r="K24" s="32">
        <v>0</v>
      </c>
      <c r="L24" s="196">
        <v>84324.93</v>
      </c>
      <c r="M24" s="196">
        <v>165549.79999999999</v>
      </c>
    </row>
    <row r="25" spans="1:13" ht="15" customHeight="1" x14ac:dyDescent="0.5">
      <c r="A25" s="15" t="s">
        <v>39</v>
      </c>
      <c r="B25" s="32">
        <v>0</v>
      </c>
      <c r="C25" s="196">
        <v>81168.23</v>
      </c>
      <c r="D25" s="32">
        <v>0</v>
      </c>
      <c r="E25" s="32">
        <v>0</v>
      </c>
      <c r="F25" s="32">
        <v>0</v>
      </c>
      <c r="G25" s="196">
        <v>56.64</v>
      </c>
      <c r="H25" s="32">
        <v>0</v>
      </c>
      <c r="I25" s="32">
        <v>0</v>
      </c>
      <c r="J25" s="32">
        <v>0</v>
      </c>
      <c r="K25" s="32">
        <v>0</v>
      </c>
      <c r="L25" s="196">
        <v>84324.93</v>
      </c>
      <c r="M25" s="196">
        <v>165549.79999999999</v>
      </c>
    </row>
    <row r="26" spans="1:13" ht="15" customHeight="1" x14ac:dyDescent="0.5">
      <c r="A26" s="32">
        <v>0</v>
      </c>
      <c r="B26" s="32">
        <v>0</v>
      </c>
      <c r="C26" s="32">
        <v>0</v>
      </c>
      <c r="D26" s="32">
        <v>0</v>
      </c>
      <c r="E26" s="32">
        <v>0</v>
      </c>
      <c r="F26" s="32">
        <v>0</v>
      </c>
      <c r="G26" s="32">
        <v>0</v>
      </c>
      <c r="H26" s="32">
        <v>0</v>
      </c>
      <c r="I26" s="32">
        <v>0</v>
      </c>
      <c r="J26" s="32">
        <v>0</v>
      </c>
      <c r="K26" s="32">
        <v>0</v>
      </c>
      <c r="L26" s="32">
        <v>0</v>
      </c>
      <c r="M26" s="32">
        <v>0</v>
      </c>
    </row>
    <row r="27" spans="1:13" ht="15" customHeight="1" x14ac:dyDescent="0.5">
      <c r="A27" s="15" t="s">
        <v>40</v>
      </c>
      <c r="B27" s="32">
        <v>0</v>
      </c>
      <c r="C27" s="32">
        <v>0</v>
      </c>
      <c r="D27" s="32">
        <v>0</v>
      </c>
      <c r="E27" s="32">
        <v>0</v>
      </c>
      <c r="F27" s="32">
        <v>0</v>
      </c>
      <c r="G27" s="32">
        <v>0</v>
      </c>
      <c r="H27" s="32">
        <v>0</v>
      </c>
      <c r="I27" s="32">
        <v>0</v>
      </c>
      <c r="J27" s="32">
        <v>0</v>
      </c>
      <c r="K27" s="32">
        <v>0</v>
      </c>
      <c r="L27" s="32">
        <v>0</v>
      </c>
      <c r="M27" s="32">
        <v>0</v>
      </c>
    </row>
    <row r="28" spans="1:13" ht="15" customHeight="1" x14ac:dyDescent="0.5">
      <c r="A28" s="15" t="s">
        <v>108</v>
      </c>
      <c r="B28" s="196">
        <v>982440040.86000001</v>
      </c>
      <c r="C28" s="32">
        <v>0</v>
      </c>
      <c r="D28" s="32">
        <v>0</v>
      </c>
      <c r="E28" s="32">
        <v>0</v>
      </c>
      <c r="F28" s="32">
        <v>0</v>
      </c>
      <c r="G28" s="32">
        <v>0</v>
      </c>
      <c r="H28" s="32">
        <v>0</v>
      </c>
      <c r="I28" s="32">
        <v>0</v>
      </c>
      <c r="J28" s="32">
        <v>0</v>
      </c>
      <c r="K28" s="32">
        <v>0</v>
      </c>
      <c r="L28" s="32">
        <v>0</v>
      </c>
      <c r="M28" s="196">
        <v>982440040.86000001</v>
      </c>
    </row>
    <row r="29" spans="1:13" ht="15" customHeight="1" x14ac:dyDescent="0.5">
      <c r="A29" s="15" t="s">
        <v>42</v>
      </c>
      <c r="B29" s="196">
        <v>982440040.86000001</v>
      </c>
      <c r="C29" s="32">
        <v>0</v>
      </c>
      <c r="D29" s="32">
        <v>0</v>
      </c>
      <c r="E29" s="32">
        <v>0</v>
      </c>
      <c r="F29" s="32">
        <v>0</v>
      </c>
      <c r="G29" s="32">
        <v>0</v>
      </c>
      <c r="H29" s="32">
        <v>0</v>
      </c>
      <c r="I29" s="32">
        <v>0</v>
      </c>
      <c r="J29" s="32">
        <v>0</v>
      </c>
      <c r="K29" s="32">
        <v>0</v>
      </c>
      <c r="L29" s="32">
        <v>0</v>
      </c>
      <c r="M29" s="196">
        <v>982440040.86000001</v>
      </c>
    </row>
    <row r="30" spans="1:13" ht="15" customHeight="1" x14ac:dyDescent="0.5">
      <c r="A30" s="32">
        <v>0</v>
      </c>
      <c r="B30" s="32">
        <v>0</v>
      </c>
      <c r="C30" s="32">
        <v>0</v>
      </c>
      <c r="D30" s="32">
        <v>0</v>
      </c>
      <c r="E30" s="32">
        <v>0</v>
      </c>
      <c r="F30" s="32">
        <v>0</v>
      </c>
      <c r="G30" s="32">
        <v>0</v>
      </c>
      <c r="H30" s="32">
        <v>0</v>
      </c>
      <c r="I30" s="32">
        <v>0</v>
      </c>
      <c r="J30" s="32">
        <v>0</v>
      </c>
      <c r="K30" s="32">
        <v>0</v>
      </c>
      <c r="L30" s="32">
        <v>0</v>
      </c>
      <c r="M30" s="32">
        <v>0</v>
      </c>
    </row>
    <row r="31" spans="1:13" ht="15" customHeight="1" x14ac:dyDescent="0.5">
      <c r="A31" s="15" t="s">
        <v>43</v>
      </c>
      <c r="B31" s="32">
        <v>0</v>
      </c>
      <c r="C31" s="32">
        <v>0</v>
      </c>
      <c r="D31" s="32">
        <v>0</v>
      </c>
      <c r="E31" s="32">
        <v>0</v>
      </c>
      <c r="F31" s="32">
        <v>0</v>
      </c>
      <c r="G31" s="32">
        <v>0</v>
      </c>
      <c r="H31" s="32">
        <v>0</v>
      </c>
      <c r="I31" s="32">
        <v>0</v>
      </c>
      <c r="J31" s="32">
        <v>0</v>
      </c>
      <c r="K31" s="32">
        <v>0</v>
      </c>
      <c r="L31" s="32">
        <v>0</v>
      </c>
      <c r="M31" s="32">
        <v>0</v>
      </c>
    </row>
    <row r="32" spans="1:13" ht="15" customHeight="1" x14ac:dyDescent="0.5">
      <c r="A32" s="15" t="s">
        <v>44</v>
      </c>
      <c r="B32" s="32">
        <v>0</v>
      </c>
      <c r="C32" s="32">
        <v>0</v>
      </c>
      <c r="D32" s="32">
        <v>0</v>
      </c>
      <c r="E32" s="32">
        <v>0</v>
      </c>
      <c r="F32" s="32">
        <v>0</v>
      </c>
      <c r="G32" s="32">
        <v>0</v>
      </c>
      <c r="H32" s="32">
        <v>0</v>
      </c>
      <c r="I32" s="32">
        <v>0</v>
      </c>
      <c r="J32" s="32">
        <v>0</v>
      </c>
      <c r="K32" s="32">
        <v>0</v>
      </c>
      <c r="L32" s="32">
        <v>0</v>
      </c>
      <c r="M32" s="32">
        <v>0</v>
      </c>
    </row>
    <row r="33" spans="1:13" ht="15" customHeight="1" x14ac:dyDescent="0.5">
      <c r="A33" s="15" t="s">
        <v>89</v>
      </c>
      <c r="B33" s="32">
        <v>0</v>
      </c>
      <c r="C33" s="32">
        <v>0</v>
      </c>
      <c r="D33" s="196">
        <v>425164.16999984701</v>
      </c>
      <c r="E33" s="32">
        <v>0</v>
      </c>
      <c r="F33" s="32">
        <v>0</v>
      </c>
      <c r="G33" s="196">
        <v>2708369.65</v>
      </c>
      <c r="H33" s="32">
        <v>0</v>
      </c>
      <c r="I33" s="196">
        <v>5.6606950238347103E-9</v>
      </c>
      <c r="J33" s="32">
        <v>0</v>
      </c>
      <c r="K33" s="196">
        <v>2094.38</v>
      </c>
      <c r="L33" s="196">
        <v>12166803.43</v>
      </c>
      <c r="M33" s="196">
        <v>15302431.6299999</v>
      </c>
    </row>
    <row r="34" spans="1:13" ht="15" customHeight="1" x14ac:dyDescent="0.5">
      <c r="A34" s="15" t="s">
        <v>90</v>
      </c>
      <c r="B34" s="32">
        <v>0</v>
      </c>
      <c r="C34" s="32">
        <v>0</v>
      </c>
      <c r="D34" s="32">
        <v>0</v>
      </c>
      <c r="E34" s="32">
        <v>0</v>
      </c>
      <c r="F34" s="32">
        <v>0</v>
      </c>
      <c r="G34" s="32">
        <v>0</v>
      </c>
      <c r="H34" s="32">
        <v>3750</v>
      </c>
      <c r="I34" s="196">
        <v>6057770.7699999996</v>
      </c>
      <c r="J34" s="32">
        <v>0</v>
      </c>
      <c r="K34" s="32">
        <v>0</v>
      </c>
      <c r="L34" s="32">
        <v>0</v>
      </c>
      <c r="M34" s="196">
        <v>6061520.7699999996</v>
      </c>
    </row>
    <row r="35" spans="1:13" ht="15" customHeight="1" x14ac:dyDescent="0.5">
      <c r="A35" s="15" t="s">
        <v>49</v>
      </c>
      <c r="B35" s="32">
        <v>0</v>
      </c>
      <c r="C35" s="32">
        <v>0</v>
      </c>
      <c r="D35" s="196">
        <v>425164.16999984701</v>
      </c>
      <c r="E35" s="32">
        <v>0</v>
      </c>
      <c r="F35" s="32">
        <v>0</v>
      </c>
      <c r="G35" s="196">
        <v>2708369.65</v>
      </c>
      <c r="H35" s="32">
        <v>3750</v>
      </c>
      <c r="I35" s="196">
        <v>6057770.7700000098</v>
      </c>
      <c r="J35" s="32">
        <v>0</v>
      </c>
      <c r="K35" s="196">
        <v>2094.38</v>
      </c>
      <c r="L35" s="196">
        <v>12166803.43</v>
      </c>
      <c r="M35" s="196">
        <v>21363952.399999801</v>
      </c>
    </row>
    <row r="36" spans="1:13" s="198" customFormat="1" ht="15" customHeight="1" x14ac:dyDescent="0.5">
      <c r="A36" s="204">
        <v>0</v>
      </c>
      <c r="B36" s="204">
        <v>0</v>
      </c>
      <c r="C36" s="204">
        <v>0</v>
      </c>
      <c r="D36" s="204">
        <v>0</v>
      </c>
      <c r="E36" s="204">
        <v>0</v>
      </c>
      <c r="F36" s="204">
        <v>0</v>
      </c>
      <c r="G36" s="204">
        <v>0</v>
      </c>
      <c r="H36" s="204">
        <v>0</v>
      </c>
      <c r="I36" s="204">
        <v>0</v>
      </c>
      <c r="J36" s="204">
        <v>0</v>
      </c>
      <c r="K36" s="204">
        <v>0</v>
      </c>
      <c r="L36" s="204">
        <v>0</v>
      </c>
      <c r="M36" s="204">
        <v>0</v>
      </c>
    </row>
    <row r="37" spans="1:13" ht="15" customHeight="1" x14ac:dyDescent="0.5">
      <c r="A37" s="15" t="s">
        <v>92</v>
      </c>
      <c r="B37" s="196">
        <v>982440040.86000001</v>
      </c>
      <c r="C37" s="196">
        <v>81168.23</v>
      </c>
      <c r="D37" s="196">
        <v>425164.16999984701</v>
      </c>
      <c r="E37" s="32">
        <v>0</v>
      </c>
      <c r="F37" s="32">
        <v>0</v>
      </c>
      <c r="G37" s="196">
        <v>2708426.29</v>
      </c>
      <c r="H37" s="32">
        <v>3750</v>
      </c>
      <c r="I37" s="196">
        <v>6057770.7700000098</v>
      </c>
      <c r="J37" s="32">
        <v>0</v>
      </c>
      <c r="K37" s="196">
        <v>2094.38</v>
      </c>
      <c r="L37" s="196">
        <v>12251128.359999999</v>
      </c>
      <c r="M37" s="196">
        <v>1003969543.0599999</v>
      </c>
    </row>
    <row r="38" spans="1:13" ht="15" hidden="1" customHeight="1" x14ac:dyDescent="0.5">
      <c r="A38" s="15"/>
      <c r="B38" s="15"/>
      <c r="C38" s="15"/>
      <c r="D38" s="15"/>
      <c r="E38" s="15"/>
      <c r="F38" s="15"/>
      <c r="G38" s="15"/>
      <c r="H38" s="15"/>
      <c r="I38" s="15"/>
      <c r="J38" s="15"/>
      <c r="K38" s="15"/>
      <c r="L38" s="15"/>
      <c r="M38" s="15"/>
    </row>
    <row r="39" spans="1:13" ht="15" hidden="1" customHeight="1" x14ac:dyDescent="0.5"/>
    <row r="40" spans="1:13" ht="15" hidden="1" customHeight="1" x14ac:dyDescent="0.5"/>
    <row r="41" spans="1:13" ht="15" hidden="1" customHeight="1" x14ac:dyDescent="0.5"/>
    <row r="42" spans="1:13" ht="15" hidden="1" customHeight="1" x14ac:dyDescent="0.5"/>
    <row r="43" spans="1:13" ht="15" hidden="1" customHeight="1" x14ac:dyDescent="0.5"/>
    <row r="44" spans="1:13" ht="15" hidden="1" customHeight="1" x14ac:dyDescent="0.5"/>
    <row r="45" spans="1:13" ht="15" hidden="1" customHeight="1" x14ac:dyDescent="0.5"/>
    <row r="46" spans="1:13" ht="15" hidden="1" customHeight="1" x14ac:dyDescent="0.5"/>
    <row r="47" spans="1:13" ht="15" hidden="1" customHeight="1" x14ac:dyDescent="0.5"/>
    <row r="48" spans="1:13" ht="15" hidden="1" customHeight="1" x14ac:dyDescent="0.5"/>
    <row r="49" ht="15" hidden="1" customHeight="1" x14ac:dyDescent="0.5"/>
    <row r="50" ht="15" hidden="1" customHeight="1" x14ac:dyDescent="0.5"/>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2"/>
  <dimension ref="A1:E50"/>
  <sheetViews>
    <sheetView showRuler="0" workbookViewId="0"/>
  </sheetViews>
  <sheetFormatPr defaultColWidth="0" defaultRowHeight="15" zeroHeight="1" x14ac:dyDescent="0.5"/>
  <cols>
    <col min="1" max="5" width="12.83203125" style="2" customWidth="1"/>
    <col min="6" max="16384" width="8.88671875" style="2" hidden="1"/>
  </cols>
  <sheetData>
    <row r="1" spans="1:5" s="17" customFormat="1" ht="15" customHeight="1" x14ac:dyDescent="0.6">
      <c r="A1" s="195">
        <v>0</v>
      </c>
      <c r="B1" s="195">
        <v>1</v>
      </c>
      <c r="C1" s="195">
        <v>2</v>
      </c>
      <c r="D1" s="195">
        <v>3</v>
      </c>
      <c r="E1" s="195">
        <v>4</v>
      </c>
    </row>
    <row r="2" spans="1:5" ht="15" customHeight="1" x14ac:dyDescent="0.5">
      <c r="A2" s="15" t="s">
        <v>7</v>
      </c>
      <c r="B2" s="32">
        <v>0</v>
      </c>
      <c r="C2" s="32">
        <v>0</v>
      </c>
      <c r="D2" s="32">
        <v>0</v>
      </c>
      <c r="E2" s="32">
        <v>0</v>
      </c>
    </row>
    <row r="3" spans="1:5" ht="15" customHeight="1" x14ac:dyDescent="0.5">
      <c r="A3" s="15" t="s">
        <v>70</v>
      </c>
      <c r="B3" s="32">
        <v>0</v>
      </c>
      <c r="C3" s="32">
        <v>0</v>
      </c>
      <c r="D3" s="32">
        <v>0</v>
      </c>
      <c r="E3" s="32">
        <v>0</v>
      </c>
    </row>
    <row r="4" spans="1:5" ht="15" customHeight="1" x14ac:dyDescent="0.5">
      <c r="A4" s="15" t="s">
        <v>71</v>
      </c>
      <c r="B4" s="32">
        <v>0</v>
      </c>
      <c r="C4" s="32">
        <v>0</v>
      </c>
      <c r="D4" s="32">
        <v>0</v>
      </c>
      <c r="E4" s="32">
        <v>0</v>
      </c>
    </row>
    <row r="5" spans="1:5" ht="15" customHeight="1" x14ac:dyDescent="0.5">
      <c r="A5" s="15" t="s">
        <v>72</v>
      </c>
      <c r="B5" s="32">
        <v>0</v>
      </c>
      <c r="C5" s="196">
        <v>319277.76</v>
      </c>
      <c r="D5" s="196">
        <v>168454484.59999999</v>
      </c>
      <c r="E5" s="196">
        <v>168773762.36000001</v>
      </c>
    </row>
    <row r="6" spans="1:5" ht="15" customHeight="1" x14ac:dyDescent="0.5">
      <c r="A6" s="15" t="s">
        <v>73</v>
      </c>
      <c r="B6" s="196">
        <v>13060388.539999999</v>
      </c>
      <c r="C6" s="196">
        <v>11069850.26</v>
      </c>
      <c r="D6" s="32">
        <v>0</v>
      </c>
      <c r="E6" s="196">
        <v>24130238.800000001</v>
      </c>
    </row>
    <row r="7" spans="1:5" ht="15" customHeight="1" x14ac:dyDescent="0.5">
      <c r="A7" s="15" t="s">
        <v>77</v>
      </c>
      <c r="B7" s="196">
        <v>147366.94</v>
      </c>
      <c r="C7" s="196">
        <v>118569.49</v>
      </c>
      <c r="D7" s="196">
        <v>1076.1199999999999</v>
      </c>
      <c r="E7" s="196">
        <v>267012.55</v>
      </c>
    </row>
    <row r="8" spans="1:5" ht="15" customHeight="1" x14ac:dyDescent="0.5">
      <c r="A8" s="15" t="s">
        <v>19</v>
      </c>
      <c r="B8" s="32">
        <v>0</v>
      </c>
      <c r="C8" s="32">
        <v>0</v>
      </c>
      <c r="D8" s="196">
        <v>224337.3</v>
      </c>
      <c r="E8" s="196">
        <v>224337.3</v>
      </c>
    </row>
    <row r="9" spans="1:5" ht="15" customHeight="1" x14ac:dyDescent="0.5">
      <c r="A9" s="15" t="s">
        <v>78</v>
      </c>
      <c r="B9" s="196">
        <v>13207755.48</v>
      </c>
      <c r="C9" s="196">
        <v>11507697.51</v>
      </c>
      <c r="D9" s="196">
        <v>168679898.02000001</v>
      </c>
      <c r="E9" s="196">
        <v>193395351.00999999</v>
      </c>
    </row>
    <row r="10" spans="1:5" ht="15" customHeight="1" x14ac:dyDescent="0.5">
      <c r="A10" s="15" t="s">
        <v>79</v>
      </c>
      <c r="B10" s="32">
        <v>0</v>
      </c>
      <c r="C10" s="32">
        <v>0</v>
      </c>
      <c r="D10" s="32">
        <v>0</v>
      </c>
      <c r="E10" s="32">
        <v>0</v>
      </c>
    </row>
    <row r="11" spans="1:5" ht="15" customHeight="1" x14ac:dyDescent="0.5">
      <c r="A11" s="15" t="s">
        <v>23</v>
      </c>
      <c r="B11" s="196">
        <v>460415055.33999997</v>
      </c>
      <c r="C11" s="196">
        <v>342099137.02999997</v>
      </c>
      <c r="D11" s="32">
        <v>0</v>
      </c>
      <c r="E11" s="196">
        <v>802514192.37</v>
      </c>
    </row>
    <row r="12" spans="1:5" ht="15" customHeight="1" x14ac:dyDescent="0.5">
      <c r="A12" s="15" t="s">
        <v>80</v>
      </c>
      <c r="B12" s="196">
        <v>460415055.33999997</v>
      </c>
      <c r="C12" s="196">
        <v>342099137.02999997</v>
      </c>
      <c r="D12" s="32">
        <v>0</v>
      </c>
      <c r="E12" s="196">
        <v>802514192.37</v>
      </c>
    </row>
    <row r="13" spans="1:5" ht="15" customHeight="1" x14ac:dyDescent="0.5">
      <c r="A13" s="15" t="s">
        <v>25</v>
      </c>
      <c r="B13" s="196">
        <v>473622810.81999999</v>
      </c>
      <c r="C13" s="196">
        <v>353606834.54000002</v>
      </c>
      <c r="D13" s="196">
        <v>168679898.02000001</v>
      </c>
      <c r="E13" s="196">
        <v>995909543.38</v>
      </c>
    </row>
    <row r="14" spans="1:5" ht="15" customHeight="1" x14ac:dyDescent="0.5">
      <c r="A14" s="32">
        <v>0</v>
      </c>
      <c r="B14" s="32">
        <v>0</v>
      </c>
      <c r="C14" s="32">
        <v>0</v>
      </c>
      <c r="D14" s="32">
        <v>0</v>
      </c>
      <c r="E14" s="32">
        <v>0</v>
      </c>
    </row>
    <row r="15" spans="1:5" ht="15" customHeight="1" x14ac:dyDescent="0.5">
      <c r="A15" s="32">
        <v>0</v>
      </c>
      <c r="B15" s="32">
        <v>0</v>
      </c>
      <c r="C15" s="32">
        <v>0</v>
      </c>
      <c r="D15" s="32">
        <v>0</v>
      </c>
      <c r="E15" s="32">
        <v>0</v>
      </c>
    </row>
    <row r="16" spans="1:5" ht="15" customHeight="1" x14ac:dyDescent="0.5">
      <c r="A16" s="15" t="s">
        <v>81</v>
      </c>
      <c r="B16" s="196">
        <v>473622810.81999999</v>
      </c>
      <c r="C16" s="196">
        <v>353606834.54000002</v>
      </c>
      <c r="D16" s="196">
        <v>168679898.02000001</v>
      </c>
      <c r="E16" s="196">
        <v>995909543.38</v>
      </c>
    </row>
    <row r="17" spans="1:5" ht="15" customHeight="1" x14ac:dyDescent="0.5">
      <c r="A17" s="32">
        <v>0</v>
      </c>
      <c r="B17" s="32">
        <v>0</v>
      </c>
      <c r="C17" s="32">
        <v>0</v>
      </c>
      <c r="D17" s="32">
        <v>0</v>
      </c>
      <c r="E17" s="32">
        <v>0</v>
      </c>
    </row>
    <row r="18" spans="1:5" ht="15" customHeight="1" x14ac:dyDescent="0.5">
      <c r="A18" s="15" t="s">
        <v>26</v>
      </c>
      <c r="B18" s="32">
        <v>0</v>
      </c>
      <c r="C18" s="32">
        <v>0</v>
      </c>
      <c r="D18" s="32">
        <v>0</v>
      </c>
      <c r="E18" s="32">
        <v>0</v>
      </c>
    </row>
    <row r="19" spans="1:5" ht="15" customHeight="1" x14ac:dyDescent="0.5">
      <c r="A19" s="15" t="s">
        <v>27</v>
      </c>
      <c r="B19" s="32">
        <v>0</v>
      </c>
      <c r="C19" s="32">
        <v>0</v>
      </c>
      <c r="D19" s="32">
        <v>0</v>
      </c>
      <c r="E19" s="32">
        <v>0</v>
      </c>
    </row>
    <row r="20" spans="1:5" ht="15" customHeight="1" x14ac:dyDescent="0.5">
      <c r="A20" s="15" t="s">
        <v>82</v>
      </c>
      <c r="B20" s="32">
        <v>0</v>
      </c>
      <c r="C20" s="32">
        <v>0</v>
      </c>
      <c r="D20" s="32">
        <v>0</v>
      </c>
      <c r="E20" s="32">
        <v>0</v>
      </c>
    </row>
    <row r="21" spans="1:5" ht="15" customHeight="1" x14ac:dyDescent="0.5">
      <c r="A21" s="15" t="s">
        <v>83</v>
      </c>
      <c r="B21" s="32">
        <v>0</v>
      </c>
      <c r="C21" s="32">
        <v>0</v>
      </c>
      <c r="D21" s="32">
        <v>0</v>
      </c>
      <c r="E21" s="32">
        <v>0</v>
      </c>
    </row>
    <row r="22" spans="1:5" ht="15" customHeight="1" x14ac:dyDescent="0.5">
      <c r="A22" s="15" t="s">
        <v>75</v>
      </c>
      <c r="B22" s="196">
        <v>227191.88</v>
      </c>
      <c r="C22" s="196">
        <v>154098.28</v>
      </c>
      <c r="D22" s="32">
        <v>0</v>
      </c>
      <c r="E22" s="196">
        <v>381290.16</v>
      </c>
    </row>
    <row r="23" spans="1:5" ht="15" customHeight="1" x14ac:dyDescent="0.5">
      <c r="A23" s="15" t="s">
        <v>115</v>
      </c>
      <c r="B23" s="196">
        <v>120390.19</v>
      </c>
      <c r="C23" s="196">
        <v>81657.490000000005</v>
      </c>
      <c r="D23" s="32">
        <v>0</v>
      </c>
      <c r="E23" s="196">
        <v>202047.68</v>
      </c>
    </row>
    <row r="24" spans="1:5" ht="15" customHeight="1" x14ac:dyDescent="0.5">
      <c r="A24" s="15" t="s">
        <v>84</v>
      </c>
      <c r="B24" s="196">
        <v>3720.31</v>
      </c>
      <c r="C24" s="196">
        <v>2523.39</v>
      </c>
      <c r="D24" s="32">
        <v>0</v>
      </c>
      <c r="E24" s="196">
        <v>6243.7</v>
      </c>
    </row>
    <row r="25" spans="1:5" ht="15" customHeight="1" x14ac:dyDescent="0.5">
      <c r="A25" s="15" t="s">
        <v>36</v>
      </c>
      <c r="B25" s="32">
        <v>0</v>
      </c>
      <c r="C25" s="196">
        <v>1465.93</v>
      </c>
      <c r="D25" s="196">
        <v>2752539.7</v>
      </c>
      <c r="E25" s="196">
        <v>2754005.63</v>
      </c>
    </row>
    <row r="26" spans="1:5" ht="15" customHeight="1" x14ac:dyDescent="0.5">
      <c r="A26" s="15" t="s">
        <v>88</v>
      </c>
      <c r="B26" s="196">
        <v>351302.38</v>
      </c>
      <c r="C26" s="196">
        <v>239745.09</v>
      </c>
      <c r="D26" s="196">
        <v>2752539.7</v>
      </c>
      <c r="E26" s="196">
        <v>3343587.17</v>
      </c>
    </row>
    <row r="27" spans="1:5" ht="15" customHeight="1" x14ac:dyDescent="0.5">
      <c r="A27" s="15" t="s">
        <v>39</v>
      </c>
      <c r="B27" s="196">
        <v>351302.38</v>
      </c>
      <c r="C27" s="196">
        <v>239745.09</v>
      </c>
      <c r="D27" s="196">
        <v>2752539.7</v>
      </c>
      <c r="E27" s="196">
        <v>3343587.17</v>
      </c>
    </row>
    <row r="28" spans="1:5" ht="15" customHeight="1" x14ac:dyDescent="0.5">
      <c r="A28" s="32">
        <v>0</v>
      </c>
      <c r="B28" s="32">
        <v>0</v>
      </c>
      <c r="C28" s="32">
        <v>0</v>
      </c>
      <c r="D28" s="32">
        <v>0</v>
      </c>
      <c r="E28" s="32">
        <v>0</v>
      </c>
    </row>
    <row r="29" spans="1:5" ht="15" customHeight="1" x14ac:dyDescent="0.5">
      <c r="A29" s="32">
        <v>0</v>
      </c>
      <c r="B29" s="32">
        <v>0</v>
      </c>
      <c r="C29" s="32">
        <v>0</v>
      </c>
      <c r="D29" s="32">
        <v>0</v>
      </c>
      <c r="E29" s="32">
        <v>0</v>
      </c>
    </row>
    <row r="30" spans="1:5" ht="15" customHeight="1" x14ac:dyDescent="0.5">
      <c r="A30" s="15" t="s">
        <v>43</v>
      </c>
      <c r="B30" s="32">
        <v>0</v>
      </c>
      <c r="C30" s="32">
        <v>0</v>
      </c>
      <c r="D30" s="32">
        <v>0</v>
      </c>
      <c r="E30" s="32">
        <v>0</v>
      </c>
    </row>
    <row r="31" spans="1:5" ht="15" customHeight="1" x14ac:dyDescent="0.5">
      <c r="A31" s="15" t="s">
        <v>44</v>
      </c>
      <c r="B31" s="32">
        <v>0</v>
      </c>
      <c r="C31" s="32">
        <v>0</v>
      </c>
      <c r="D31" s="32">
        <v>0</v>
      </c>
      <c r="E31" s="32">
        <v>0</v>
      </c>
    </row>
    <row r="32" spans="1:5" ht="15" customHeight="1" x14ac:dyDescent="0.5">
      <c r="A32" s="15" t="s">
        <v>116</v>
      </c>
      <c r="B32" s="196">
        <v>-3.7252902984619099E-9</v>
      </c>
      <c r="C32" s="32">
        <v>0</v>
      </c>
      <c r="D32" s="32">
        <v>0</v>
      </c>
      <c r="E32" s="196">
        <v>-3.7252902984619099E-9</v>
      </c>
    </row>
    <row r="33" spans="1:5" ht="15" customHeight="1" x14ac:dyDescent="0.5">
      <c r="A33" s="15" t="s">
        <v>89</v>
      </c>
      <c r="B33" s="196">
        <v>473271508.44</v>
      </c>
      <c r="C33" s="196">
        <v>353367089.44999999</v>
      </c>
      <c r="D33" s="196">
        <v>165927358.31999999</v>
      </c>
      <c r="E33" s="196">
        <v>992565956.21000004</v>
      </c>
    </row>
    <row r="34" spans="1:5" ht="15" customHeight="1" x14ac:dyDescent="0.5">
      <c r="A34" s="15" t="s">
        <v>49</v>
      </c>
      <c r="B34" s="196">
        <v>473271508.44</v>
      </c>
      <c r="C34" s="196">
        <v>353367089.44999999</v>
      </c>
      <c r="D34" s="196">
        <v>165927358.31999999</v>
      </c>
      <c r="E34" s="196">
        <v>992565956.21000004</v>
      </c>
    </row>
    <row r="35" spans="1:5" s="198" customFormat="1" ht="15" customHeight="1" x14ac:dyDescent="0.5">
      <c r="A35" s="204">
        <v>0</v>
      </c>
      <c r="B35" s="204">
        <v>0</v>
      </c>
      <c r="C35" s="204">
        <v>0</v>
      </c>
      <c r="D35" s="204">
        <v>0</v>
      </c>
      <c r="E35" s="204">
        <v>0</v>
      </c>
    </row>
    <row r="36" spans="1:5" ht="15" customHeight="1" x14ac:dyDescent="0.5">
      <c r="A36" s="15" t="s">
        <v>92</v>
      </c>
      <c r="B36" s="196">
        <v>473622810.81999999</v>
      </c>
      <c r="C36" s="196">
        <v>353606834.54000002</v>
      </c>
      <c r="D36" s="196">
        <v>168679898.02000001</v>
      </c>
      <c r="E36" s="196">
        <v>995909543.38</v>
      </c>
    </row>
    <row r="37" spans="1:5" ht="15" hidden="1" customHeight="1" x14ac:dyDescent="0.5">
      <c r="A37" s="15"/>
      <c r="B37" s="15"/>
      <c r="C37" s="15"/>
      <c r="D37" s="15"/>
      <c r="E37" s="15"/>
    </row>
    <row r="38" spans="1:5" ht="15" hidden="1" customHeight="1" x14ac:dyDescent="0.5">
      <c r="A38" s="15"/>
      <c r="B38" s="15"/>
      <c r="C38" s="15"/>
      <c r="D38" s="15"/>
      <c r="E38" s="15"/>
    </row>
    <row r="39" spans="1:5" ht="15" hidden="1" customHeight="1" x14ac:dyDescent="0.5">
      <c r="A39" s="15"/>
      <c r="B39" s="15"/>
      <c r="C39" s="15"/>
      <c r="D39" s="15"/>
      <c r="E39" s="15"/>
    </row>
    <row r="40" spans="1:5" ht="15" hidden="1" customHeight="1" x14ac:dyDescent="0.5"/>
    <row r="41" spans="1:5" ht="15" hidden="1" customHeight="1" x14ac:dyDescent="0.5"/>
    <row r="42" spans="1:5" ht="15" hidden="1" customHeight="1" x14ac:dyDescent="0.5"/>
    <row r="43" spans="1:5" ht="15" hidden="1" customHeight="1" x14ac:dyDescent="0.5"/>
    <row r="44" spans="1:5" ht="15" hidden="1" customHeight="1" x14ac:dyDescent="0.5"/>
    <row r="45" spans="1:5" ht="15" hidden="1" customHeight="1" x14ac:dyDescent="0.5"/>
    <row r="46" spans="1:5" ht="15" hidden="1" customHeight="1" x14ac:dyDescent="0.5"/>
    <row r="47" spans="1:5" ht="15" hidden="1" customHeight="1" x14ac:dyDescent="0.5"/>
    <row r="48" spans="1:5" ht="15" hidden="1" customHeight="1" x14ac:dyDescent="0.5"/>
    <row r="49" ht="15" hidden="1" customHeight="1" x14ac:dyDescent="0.5"/>
    <row r="50" ht="15" hidden="1" customHeight="1" x14ac:dyDescent="0.5"/>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3"/>
  <dimension ref="A1:E51"/>
  <sheetViews>
    <sheetView showRuler="0" workbookViewId="0"/>
  </sheetViews>
  <sheetFormatPr defaultColWidth="0" defaultRowHeight="15" zeroHeight="1" x14ac:dyDescent="0.5"/>
  <cols>
    <col min="1" max="5" width="12.83203125" style="2" customWidth="1"/>
    <col min="6" max="16384" width="8.88671875" style="2" hidden="1"/>
  </cols>
  <sheetData>
    <row r="1" spans="1:5" s="17" customFormat="1" ht="15" customHeight="1" x14ac:dyDescent="0.6">
      <c r="A1" s="195">
        <v>0</v>
      </c>
      <c r="B1" s="195">
        <v>1</v>
      </c>
      <c r="C1" s="195">
        <v>2</v>
      </c>
      <c r="D1" s="195">
        <v>3</v>
      </c>
      <c r="E1" s="195">
        <v>4</v>
      </c>
    </row>
    <row r="2" spans="1:5" ht="15" customHeight="1" x14ac:dyDescent="0.5">
      <c r="A2" s="15" t="s">
        <v>122</v>
      </c>
      <c r="B2" s="32">
        <v>0</v>
      </c>
      <c r="C2" s="32">
        <v>0</v>
      </c>
      <c r="D2" s="32">
        <v>0</v>
      </c>
      <c r="E2" s="32">
        <v>0</v>
      </c>
    </row>
    <row r="3" spans="1:5" ht="15" customHeight="1" x14ac:dyDescent="0.5">
      <c r="A3" s="15" t="s">
        <v>123</v>
      </c>
      <c r="B3" s="196">
        <v>74527969542.009995</v>
      </c>
      <c r="C3" s="196">
        <v>4779330930.7600002</v>
      </c>
      <c r="D3" s="32">
        <v>0</v>
      </c>
      <c r="E3" s="196">
        <v>79307300472.770004</v>
      </c>
    </row>
    <row r="4" spans="1:5" ht="15" customHeight="1" x14ac:dyDescent="0.5">
      <c r="A4" s="15" t="s">
        <v>124</v>
      </c>
      <c r="B4" s="196">
        <v>1579693534.9100001</v>
      </c>
      <c r="C4" s="32">
        <v>0</v>
      </c>
      <c r="D4" s="32">
        <v>0</v>
      </c>
      <c r="E4" s="196">
        <v>1579693534.9100001</v>
      </c>
    </row>
    <row r="5" spans="1:5" ht="15" customHeight="1" x14ac:dyDescent="0.5">
      <c r="A5" s="15" t="s">
        <v>125</v>
      </c>
      <c r="B5" s="32">
        <v>-24825356</v>
      </c>
      <c r="C5" s="32">
        <v>0</v>
      </c>
      <c r="D5" s="32">
        <v>0</v>
      </c>
      <c r="E5" s="32">
        <v>-24825356</v>
      </c>
    </row>
    <row r="6" spans="1:5" ht="15" customHeight="1" x14ac:dyDescent="0.5">
      <c r="A6" s="15" t="s">
        <v>126</v>
      </c>
      <c r="B6" s="196">
        <v>2260545891.4099998</v>
      </c>
      <c r="C6" s="196">
        <v>5179656.67</v>
      </c>
      <c r="D6" s="196">
        <v>10494221.42</v>
      </c>
      <c r="E6" s="196">
        <v>2276219769.5</v>
      </c>
    </row>
    <row r="7" spans="1:5" ht="15" customHeight="1" x14ac:dyDescent="0.5">
      <c r="A7" s="15" t="s">
        <v>127</v>
      </c>
      <c r="B7" s="196">
        <v>664591201.96000004</v>
      </c>
      <c r="C7" s="32">
        <v>0</v>
      </c>
      <c r="D7" s="196">
        <v>48173288.130000003</v>
      </c>
      <c r="E7" s="196">
        <v>712764490.09000003</v>
      </c>
    </row>
    <row r="8" spans="1:5" ht="15" customHeight="1" x14ac:dyDescent="0.5">
      <c r="A8" s="15" t="s">
        <v>128</v>
      </c>
      <c r="B8" s="196">
        <v>4974757.5</v>
      </c>
      <c r="C8" s="32">
        <v>0</v>
      </c>
      <c r="D8" s="32">
        <v>0</v>
      </c>
      <c r="E8" s="196">
        <v>4974757.5</v>
      </c>
    </row>
    <row r="9" spans="1:5" ht="15" customHeight="1" x14ac:dyDescent="0.5">
      <c r="A9" s="15" t="s">
        <v>129</v>
      </c>
      <c r="B9" s="196">
        <v>803843677.00999999</v>
      </c>
      <c r="C9" s="32">
        <v>0</v>
      </c>
      <c r="D9" s="32">
        <v>0</v>
      </c>
      <c r="E9" s="196">
        <v>803843677.00999999</v>
      </c>
    </row>
    <row r="10" spans="1:5" ht="15" customHeight="1" x14ac:dyDescent="0.5">
      <c r="A10" s="15" t="s">
        <v>130</v>
      </c>
      <c r="B10" s="196">
        <v>33319188.93</v>
      </c>
      <c r="C10" s="32">
        <v>0</v>
      </c>
      <c r="D10" s="32">
        <v>0</v>
      </c>
      <c r="E10" s="196">
        <v>33319188.93</v>
      </c>
    </row>
    <row r="11" spans="1:5" ht="15" customHeight="1" x14ac:dyDescent="0.5">
      <c r="A11" s="15" t="s">
        <v>131</v>
      </c>
      <c r="B11" s="196">
        <v>1674523171.26</v>
      </c>
      <c r="C11" s="196">
        <v>46218548.240000002</v>
      </c>
      <c r="D11" s="196">
        <v>194086176.62</v>
      </c>
      <c r="E11" s="196">
        <v>1914827896.1199999</v>
      </c>
    </row>
    <row r="12" spans="1:5" ht="15" customHeight="1" x14ac:dyDescent="0.5">
      <c r="A12" s="15" t="s">
        <v>132</v>
      </c>
      <c r="B12" s="196">
        <v>81524635608.990005</v>
      </c>
      <c r="C12" s="196">
        <v>4830729135.6700001</v>
      </c>
      <c r="D12" s="196">
        <v>252753686.16999999</v>
      </c>
      <c r="E12" s="196">
        <v>86608118430.830002</v>
      </c>
    </row>
    <row r="13" spans="1:5" ht="15" customHeight="1" x14ac:dyDescent="0.5">
      <c r="A13" s="32">
        <v>0</v>
      </c>
      <c r="B13" s="32">
        <v>0</v>
      </c>
      <c r="C13" s="32">
        <v>0</v>
      </c>
      <c r="D13" s="32">
        <v>0</v>
      </c>
      <c r="E13" s="32">
        <v>0</v>
      </c>
    </row>
    <row r="14" spans="1:5" ht="15" customHeight="1" x14ac:dyDescent="0.5">
      <c r="A14" s="15" t="s">
        <v>133</v>
      </c>
      <c r="B14" s="32">
        <v>0</v>
      </c>
      <c r="C14" s="32">
        <v>0</v>
      </c>
      <c r="D14" s="32">
        <v>0</v>
      </c>
      <c r="E14" s="32">
        <v>0</v>
      </c>
    </row>
    <row r="15" spans="1:5" ht="15" customHeight="1" x14ac:dyDescent="0.5">
      <c r="A15" s="15" t="s">
        <v>134</v>
      </c>
      <c r="B15" s="196">
        <v>684782.56</v>
      </c>
      <c r="C15" s="32">
        <v>0</v>
      </c>
      <c r="D15" s="32">
        <v>0</v>
      </c>
      <c r="E15" s="196">
        <v>684782.56</v>
      </c>
    </row>
    <row r="16" spans="1:5" ht="15" customHeight="1" x14ac:dyDescent="0.5">
      <c r="A16" s="15" t="s">
        <v>135</v>
      </c>
      <c r="B16" s="196">
        <v>1401566286.73</v>
      </c>
      <c r="C16" s="32">
        <v>0</v>
      </c>
      <c r="D16" s="32">
        <v>0</v>
      </c>
      <c r="E16" s="196">
        <v>1401566286.73</v>
      </c>
    </row>
    <row r="17" spans="1:5" ht="15" customHeight="1" x14ac:dyDescent="0.5">
      <c r="A17" s="15" t="s">
        <v>136</v>
      </c>
      <c r="B17" s="196">
        <v>16233029.310000001</v>
      </c>
      <c r="C17" s="32">
        <v>1614414</v>
      </c>
      <c r="D17" s="196">
        <v>989035.33</v>
      </c>
      <c r="E17" s="196">
        <v>18836478.640000001</v>
      </c>
    </row>
    <row r="18" spans="1:5" ht="15" customHeight="1" x14ac:dyDescent="0.5">
      <c r="A18" s="15" t="s">
        <v>137</v>
      </c>
      <c r="B18" s="196">
        <v>19535.04</v>
      </c>
      <c r="C18" s="32">
        <v>0</v>
      </c>
      <c r="D18" s="32">
        <v>0</v>
      </c>
      <c r="E18" s="196">
        <v>19535.04</v>
      </c>
    </row>
    <row r="19" spans="1:5" ht="15" customHeight="1" x14ac:dyDescent="0.5">
      <c r="A19" s="15" t="s">
        <v>138</v>
      </c>
      <c r="B19" s="196">
        <v>15326.49</v>
      </c>
      <c r="C19" s="32">
        <v>0</v>
      </c>
      <c r="D19" s="32">
        <v>0</v>
      </c>
      <c r="E19" s="196">
        <v>15326.49</v>
      </c>
    </row>
    <row r="20" spans="1:5" ht="15" customHeight="1" x14ac:dyDescent="0.5">
      <c r="A20" s="15" t="s">
        <v>139</v>
      </c>
      <c r="B20" s="196">
        <v>862929.59</v>
      </c>
      <c r="C20" s="32">
        <v>0</v>
      </c>
      <c r="D20" s="32">
        <v>0</v>
      </c>
      <c r="E20" s="196">
        <v>862929.59</v>
      </c>
    </row>
    <row r="21" spans="1:5" ht="15" customHeight="1" x14ac:dyDescent="0.5">
      <c r="A21" s="15" t="s">
        <v>140</v>
      </c>
      <c r="B21" s="196">
        <v>103451.46</v>
      </c>
      <c r="C21" s="32">
        <v>0</v>
      </c>
      <c r="D21" s="32">
        <v>0</v>
      </c>
      <c r="E21" s="196">
        <v>103451.46</v>
      </c>
    </row>
    <row r="22" spans="1:5" ht="15" customHeight="1" x14ac:dyDescent="0.5">
      <c r="A22" s="15" t="s">
        <v>141</v>
      </c>
      <c r="B22" s="196">
        <v>26818867.280000001</v>
      </c>
      <c r="C22" s="196">
        <v>81168.23</v>
      </c>
      <c r="D22" s="32">
        <v>0</v>
      </c>
      <c r="E22" s="196">
        <v>26900035.510000002</v>
      </c>
    </row>
    <row r="23" spans="1:5" ht="15" customHeight="1" x14ac:dyDescent="0.5">
      <c r="A23" s="15" t="s">
        <v>142</v>
      </c>
      <c r="B23" s="196">
        <v>718519853.40999997</v>
      </c>
      <c r="C23" s="196">
        <v>52372288.490000002</v>
      </c>
      <c r="D23" s="32">
        <v>640855</v>
      </c>
      <c r="E23" s="196">
        <v>771532996.89999998</v>
      </c>
    </row>
    <row r="24" spans="1:5" ht="15" customHeight="1" x14ac:dyDescent="0.5">
      <c r="A24" s="15" t="s">
        <v>143</v>
      </c>
      <c r="B24" s="196">
        <v>81191806.159999996</v>
      </c>
      <c r="C24" s="32">
        <v>0</v>
      </c>
      <c r="D24" s="32">
        <v>0</v>
      </c>
      <c r="E24" s="196">
        <v>81191806.159999996</v>
      </c>
    </row>
    <row r="25" spans="1:5" ht="15" customHeight="1" x14ac:dyDescent="0.5">
      <c r="A25" s="15" t="s">
        <v>144</v>
      </c>
      <c r="B25" s="196">
        <v>1326620341.95</v>
      </c>
      <c r="C25" s="196">
        <v>5202.4399999999996</v>
      </c>
      <c r="D25" s="32">
        <v>0</v>
      </c>
      <c r="E25" s="196">
        <v>1326625544.3900001</v>
      </c>
    </row>
    <row r="26" spans="1:5" ht="15" customHeight="1" x14ac:dyDescent="0.5">
      <c r="A26" s="15" t="s">
        <v>115</v>
      </c>
      <c r="B26" s="196">
        <v>118849.68</v>
      </c>
      <c r="C26" s="32">
        <v>0</v>
      </c>
      <c r="D26" s="32">
        <v>0</v>
      </c>
      <c r="E26" s="196">
        <v>118849.68</v>
      </c>
    </row>
    <row r="27" spans="1:5" ht="15" customHeight="1" x14ac:dyDescent="0.5">
      <c r="A27" s="15" t="s">
        <v>145</v>
      </c>
      <c r="B27" s="196">
        <v>3572755059.6599998</v>
      </c>
      <c r="C27" s="196">
        <v>54073073.159999996</v>
      </c>
      <c r="D27" s="196">
        <v>1629890.33</v>
      </c>
      <c r="E27" s="196">
        <v>3628458023.1500001</v>
      </c>
    </row>
    <row r="28" spans="1:5" ht="15" customHeight="1" x14ac:dyDescent="0.5">
      <c r="A28" s="32">
        <v>0</v>
      </c>
      <c r="B28" s="32">
        <v>0</v>
      </c>
      <c r="C28" s="32">
        <v>0</v>
      </c>
      <c r="D28" s="32">
        <v>0</v>
      </c>
      <c r="E28" s="32">
        <v>0</v>
      </c>
    </row>
    <row r="29" spans="1:5" ht="15" customHeight="1" x14ac:dyDescent="0.5">
      <c r="A29" s="15" t="s">
        <v>146</v>
      </c>
      <c r="B29" s="196">
        <v>77951880549.330002</v>
      </c>
      <c r="C29" s="196">
        <v>4776656062.5100002</v>
      </c>
      <c r="D29" s="196">
        <v>251123795.84</v>
      </c>
      <c r="E29" s="196">
        <v>82979660407.679993</v>
      </c>
    </row>
    <row r="30" spans="1:5" ht="15" customHeight="1" x14ac:dyDescent="0.5">
      <c r="A30" s="32">
        <v>0</v>
      </c>
      <c r="B30" s="32">
        <v>0</v>
      </c>
      <c r="C30" s="32">
        <v>0</v>
      </c>
      <c r="D30" s="32">
        <v>0</v>
      </c>
      <c r="E30" s="32">
        <v>0</v>
      </c>
    </row>
    <row r="31" spans="1:5" ht="15" customHeight="1" x14ac:dyDescent="0.5">
      <c r="A31" s="15" t="s">
        <v>147</v>
      </c>
      <c r="B31" s="32">
        <v>0</v>
      </c>
      <c r="C31" s="32">
        <v>0</v>
      </c>
      <c r="D31" s="32">
        <v>0</v>
      </c>
      <c r="E31" s="32">
        <v>0</v>
      </c>
    </row>
    <row r="32" spans="1:5" ht="15" customHeight="1" x14ac:dyDescent="0.5">
      <c r="A32" s="15" t="s">
        <v>148</v>
      </c>
      <c r="B32" s="196">
        <v>7454172275.3199997</v>
      </c>
      <c r="C32" s="196">
        <v>6153232882.9399996</v>
      </c>
      <c r="D32" s="196">
        <v>151857523.08000001</v>
      </c>
      <c r="E32" s="196">
        <v>13759262681.34</v>
      </c>
    </row>
    <row r="33" spans="1:5" ht="15" customHeight="1" x14ac:dyDescent="0.5">
      <c r="A33" s="15" t="s">
        <v>149</v>
      </c>
      <c r="B33" s="196">
        <v>-33837632665.830002</v>
      </c>
      <c r="C33" s="196">
        <v>-10937237010.91</v>
      </c>
      <c r="D33" s="196">
        <v>-211084531.83000001</v>
      </c>
      <c r="E33" s="196">
        <v>-44985954208.57</v>
      </c>
    </row>
    <row r="34" spans="1:5" ht="15" customHeight="1" x14ac:dyDescent="0.5">
      <c r="A34" s="15" t="s">
        <v>150</v>
      </c>
      <c r="B34" s="196">
        <v>-43498348155.330002</v>
      </c>
      <c r="C34" s="32">
        <v>0</v>
      </c>
      <c r="D34" s="32">
        <v>0</v>
      </c>
      <c r="E34" s="196">
        <v>-43498348155.330002</v>
      </c>
    </row>
    <row r="35" spans="1:5" ht="15" customHeight="1" x14ac:dyDescent="0.5">
      <c r="A35" s="15" t="s">
        <v>151</v>
      </c>
      <c r="B35" s="196">
        <v>31526.9</v>
      </c>
      <c r="C35" s="32">
        <v>0</v>
      </c>
      <c r="D35" s="32">
        <v>0</v>
      </c>
      <c r="E35" s="196">
        <v>31526.9</v>
      </c>
    </row>
    <row r="36" spans="1:5" ht="15" customHeight="1" x14ac:dyDescent="0.5">
      <c r="A36" s="15" t="s">
        <v>152</v>
      </c>
      <c r="B36" s="32">
        <v>0</v>
      </c>
      <c r="C36" s="32">
        <v>0</v>
      </c>
      <c r="D36" s="196">
        <v>-25209795.539999999</v>
      </c>
      <c r="E36" s="196">
        <v>-25209795.539999999</v>
      </c>
    </row>
    <row r="37" spans="1:5" ht="15" customHeight="1" x14ac:dyDescent="0.5">
      <c r="A37" s="15" t="s">
        <v>153</v>
      </c>
      <c r="B37" s="196">
        <v>91386.880000000005</v>
      </c>
      <c r="C37" s="32">
        <v>0</v>
      </c>
      <c r="D37" s="32">
        <v>0</v>
      </c>
      <c r="E37" s="196">
        <v>91386.880000000005</v>
      </c>
    </row>
    <row r="38" spans="1:5" ht="15" customHeight="1" x14ac:dyDescent="0.5">
      <c r="A38" s="15" t="s">
        <v>154</v>
      </c>
      <c r="B38" s="196">
        <v>-69881685632.059998</v>
      </c>
      <c r="C38" s="196">
        <v>-4784004127.9700003</v>
      </c>
      <c r="D38" s="196">
        <v>-84436804.290000007</v>
      </c>
      <c r="E38" s="196">
        <v>-74750126564.320007</v>
      </c>
    </row>
    <row r="39" spans="1:5" ht="15" customHeight="1" x14ac:dyDescent="0.5">
      <c r="A39" s="32">
        <v>0</v>
      </c>
      <c r="B39" s="32">
        <v>0</v>
      </c>
      <c r="C39" s="32">
        <v>0</v>
      </c>
      <c r="D39" s="32">
        <v>0</v>
      </c>
      <c r="E39" s="32">
        <v>0</v>
      </c>
    </row>
    <row r="40" spans="1:5" ht="15" customHeight="1" x14ac:dyDescent="0.5">
      <c r="A40" s="15" t="s">
        <v>155</v>
      </c>
      <c r="B40" s="196">
        <v>8070194917.2700005</v>
      </c>
      <c r="C40" s="196">
        <v>-7348065.46000004</v>
      </c>
      <c r="D40" s="196">
        <v>166686991.55000001</v>
      </c>
      <c r="E40" s="196">
        <v>8229533843.3599997</v>
      </c>
    </row>
    <row r="41" spans="1:5" ht="15" customHeight="1" x14ac:dyDescent="0.5">
      <c r="A41" s="32">
        <v>0</v>
      </c>
      <c r="B41" s="32">
        <v>0</v>
      </c>
      <c r="C41" s="32">
        <v>0</v>
      </c>
      <c r="D41" s="32">
        <v>0</v>
      </c>
      <c r="E41" s="32">
        <v>0</v>
      </c>
    </row>
    <row r="42" spans="1:5" ht="15" customHeight="1" x14ac:dyDescent="0.5">
      <c r="A42" s="15" t="s">
        <v>43</v>
      </c>
      <c r="B42" s="32">
        <v>0</v>
      </c>
      <c r="C42" s="32">
        <v>0</v>
      </c>
      <c r="D42" s="32">
        <v>0</v>
      </c>
      <c r="E42" s="32">
        <v>0</v>
      </c>
    </row>
    <row r="43" spans="1:5" ht="15" customHeight="1" x14ac:dyDescent="0.5">
      <c r="A43" s="15" t="s">
        <v>156</v>
      </c>
      <c r="B43" s="196">
        <v>48032015359.449997</v>
      </c>
      <c r="C43" s="196">
        <v>28712017.859999999</v>
      </c>
      <c r="D43" s="196">
        <v>825878964.65999997</v>
      </c>
      <c r="E43" s="196">
        <v>48886606341.970001</v>
      </c>
    </row>
    <row r="44" spans="1:5" ht="15" customHeight="1" x14ac:dyDescent="0.5">
      <c r="A44" s="32">
        <v>0</v>
      </c>
      <c r="B44" s="32">
        <v>0</v>
      </c>
      <c r="C44" s="32">
        <v>0</v>
      </c>
      <c r="D44" s="32">
        <v>0</v>
      </c>
      <c r="E44" s="32">
        <v>0</v>
      </c>
    </row>
    <row r="45" spans="1:5" ht="15" customHeight="1" x14ac:dyDescent="0.5">
      <c r="A45" s="15" t="s">
        <v>157</v>
      </c>
      <c r="B45" s="196">
        <v>56102210276.720001</v>
      </c>
      <c r="C45" s="196">
        <v>21363952.399999999</v>
      </c>
      <c r="D45" s="196">
        <v>992565956.21000004</v>
      </c>
      <c r="E45" s="196">
        <v>57116140185.330002</v>
      </c>
    </row>
    <row r="46" spans="1:5" s="198" customFormat="1" ht="15" customHeight="1" x14ac:dyDescent="0.5">
      <c r="A46" s="204">
        <v>0</v>
      </c>
      <c r="B46" s="204">
        <v>0</v>
      </c>
      <c r="C46" s="204">
        <v>0</v>
      </c>
      <c r="D46" s="204">
        <v>0</v>
      </c>
      <c r="E46" s="204">
        <v>0</v>
      </c>
    </row>
    <row r="47" spans="1:5" ht="15" customHeight="1" x14ac:dyDescent="0.5">
      <c r="A47" s="15" t="s">
        <v>51</v>
      </c>
      <c r="B47" s="32">
        <v>0</v>
      </c>
      <c r="C47" s="32">
        <v>0</v>
      </c>
      <c r="D47" s="32">
        <v>0</v>
      </c>
      <c r="E47" s="32">
        <v>0</v>
      </c>
    </row>
    <row r="48" spans="1:5" ht="15" hidden="1" customHeight="1" x14ac:dyDescent="0.5">
      <c r="A48" s="15"/>
      <c r="B48" s="15"/>
      <c r="C48" s="15"/>
      <c r="D48" s="15"/>
      <c r="E48" s="15"/>
    </row>
    <row r="49" spans="1:5" ht="15" hidden="1" customHeight="1" x14ac:dyDescent="0.5">
      <c r="A49" s="15"/>
      <c r="B49" s="15"/>
      <c r="C49" s="15"/>
      <c r="D49" s="15"/>
      <c r="E49" s="15"/>
    </row>
    <row r="50" spans="1:5" ht="15" hidden="1" customHeight="1" x14ac:dyDescent="0.5">
      <c r="A50" s="15"/>
      <c r="B50" s="15"/>
      <c r="C50" s="15"/>
      <c r="D50" s="15"/>
      <c r="E50" s="15"/>
    </row>
    <row r="51" spans="1:5" ht="15" hidden="1" customHeight="1" x14ac:dyDescent="0.5">
      <c r="A51" s="15"/>
      <c r="B51" s="15"/>
      <c r="C51" s="15"/>
      <c r="D51" s="15"/>
      <c r="E51" s="15"/>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4"/>
  <dimension ref="A1:W50"/>
  <sheetViews>
    <sheetView showRuler="0" workbookViewId="0"/>
  </sheetViews>
  <sheetFormatPr defaultColWidth="0" defaultRowHeight="15" zeroHeight="1" x14ac:dyDescent="0.5"/>
  <cols>
    <col min="1" max="23" width="12.83203125" style="2" customWidth="1"/>
    <col min="24" max="16384" width="8.88671875" style="2" hidden="1"/>
  </cols>
  <sheetData>
    <row r="1" spans="1:23" s="17" customFormat="1" ht="15" customHeight="1" x14ac:dyDescent="0.6">
      <c r="A1" s="195">
        <v>0</v>
      </c>
      <c r="B1" s="195">
        <v>1</v>
      </c>
      <c r="C1" s="195">
        <v>2</v>
      </c>
      <c r="D1" s="195">
        <v>3</v>
      </c>
      <c r="E1" s="195">
        <v>4</v>
      </c>
      <c r="F1" s="195">
        <v>5</v>
      </c>
      <c r="G1" s="195">
        <v>6</v>
      </c>
      <c r="H1" s="195">
        <v>7</v>
      </c>
      <c r="I1" s="195">
        <v>8</v>
      </c>
      <c r="J1" s="195">
        <v>9</v>
      </c>
      <c r="K1" s="195">
        <v>10</v>
      </c>
      <c r="L1" s="195">
        <v>11</v>
      </c>
      <c r="M1" s="195">
        <v>12</v>
      </c>
      <c r="N1" s="195">
        <v>13</v>
      </c>
      <c r="O1" s="195">
        <v>14</v>
      </c>
      <c r="P1" s="195">
        <v>15</v>
      </c>
      <c r="Q1" s="195">
        <v>16</v>
      </c>
      <c r="R1" s="195">
        <v>17</v>
      </c>
      <c r="S1" s="195">
        <v>18</v>
      </c>
      <c r="T1" s="195">
        <v>19</v>
      </c>
      <c r="U1" s="195">
        <v>20</v>
      </c>
      <c r="V1" s="195">
        <v>21</v>
      </c>
      <c r="W1" s="195">
        <v>22</v>
      </c>
    </row>
    <row r="2" spans="1:23" ht="15" customHeight="1" x14ac:dyDescent="0.5">
      <c r="A2" s="15" t="s">
        <v>122</v>
      </c>
      <c r="B2" s="15" t="s">
        <v>167</v>
      </c>
      <c r="C2" s="32">
        <v>0</v>
      </c>
      <c r="D2" s="32">
        <v>0</v>
      </c>
      <c r="E2" s="32">
        <v>0</v>
      </c>
      <c r="F2" s="32">
        <v>0</v>
      </c>
      <c r="G2" s="32">
        <v>0</v>
      </c>
      <c r="H2" s="32">
        <v>0</v>
      </c>
      <c r="I2" s="32">
        <v>0</v>
      </c>
      <c r="J2" s="32">
        <v>0</v>
      </c>
      <c r="K2" s="32">
        <v>0</v>
      </c>
      <c r="L2" s="32">
        <v>0</v>
      </c>
      <c r="M2" s="32">
        <v>0</v>
      </c>
      <c r="N2" s="32">
        <v>0</v>
      </c>
      <c r="O2" s="32">
        <v>0</v>
      </c>
      <c r="P2" s="32">
        <v>0</v>
      </c>
      <c r="Q2" s="32">
        <v>0</v>
      </c>
      <c r="R2" s="32">
        <v>0</v>
      </c>
      <c r="S2" s="32">
        <v>0</v>
      </c>
      <c r="T2" s="32">
        <v>0</v>
      </c>
      <c r="U2" s="32">
        <v>0</v>
      </c>
      <c r="V2" s="32">
        <v>0</v>
      </c>
      <c r="W2" s="15" t="s">
        <v>168</v>
      </c>
    </row>
    <row r="3" spans="1:23" ht="15" customHeight="1" x14ac:dyDescent="0.5">
      <c r="A3" s="15" t="s">
        <v>123</v>
      </c>
      <c r="B3" s="196">
        <v>74391621882.699997</v>
      </c>
      <c r="C3" s="32">
        <v>0</v>
      </c>
      <c r="D3" s="32">
        <v>0</v>
      </c>
      <c r="E3" s="32">
        <v>0</v>
      </c>
      <c r="F3" s="32">
        <v>0</v>
      </c>
      <c r="G3" s="32">
        <v>0</v>
      </c>
      <c r="H3" s="32">
        <v>0</v>
      </c>
      <c r="I3" s="32">
        <v>0</v>
      </c>
      <c r="J3" s="32">
        <v>0</v>
      </c>
      <c r="K3" s="32">
        <v>0</v>
      </c>
      <c r="L3" s="32">
        <v>0</v>
      </c>
      <c r="M3" s="32">
        <v>0</v>
      </c>
      <c r="N3" s="196">
        <v>44290906.219999999</v>
      </c>
      <c r="O3" s="196">
        <v>92056753.090000004</v>
      </c>
      <c r="P3" s="32">
        <v>0</v>
      </c>
      <c r="Q3" s="32">
        <v>0</v>
      </c>
      <c r="R3" s="32">
        <v>0</v>
      </c>
      <c r="S3" s="32">
        <v>0</v>
      </c>
      <c r="T3" s="32">
        <v>0</v>
      </c>
      <c r="U3" s="32">
        <v>0</v>
      </c>
      <c r="V3" s="32">
        <v>0</v>
      </c>
      <c r="W3" s="196">
        <v>74527969542.009995</v>
      </c>
    </row>
    <row r="4" spans="1:23" ht="15" customHeight="1" x14ac:dyDescent="0.5">
      <c r="A4" s="15" t="s">
        <v>124</v>
      </c>
      <c r="B4" s="196">
        <v>1570440098.23</v>
      </c>
      <c r="C4" s="32">
        <v>0</v>
      </c>
      <c r="D4" s="32">
        <v>0</v>
      </c>
      <c r="E4" s="32">
        <v>0</v>
      </c>
      <c r="F4" s="196">
        <v>4407673.3600000003</v>
      </c>
      <c r="G4" s="32">
        <v>0</v>
      </c>
      <c r="H4" s="32">
        <v>0</v>
      </c>
      <c r="I4" s="32">
        <v>0</v>
      </c>
      <c r="J4" s="32">
        <v>0</v>
      </c>
      <c r="K4" s="32">
        <v>0</v>
      </c>
      <c r="L4" s="196">
        <v>953.32</v>
      </c>
      <c r="M4" s="32">
        <v>0</v>
      </c>
      <c r="N4" s="32">
        <v>0</v>
      </c>
      <c r="O4" s="32">
        <v>0</v>
      </c>
      <c r="P4" s="32">
        <v>4844810</v>
      </c>
      <c r="Q4" s="32">
        <v>0</v>
      </c>
      <c r="R4" s="32">
        <v>0</v>
      </c>
      <c r="S4" s="32">
        <v>0</v>
      </c>
      <c r="T4" s="32">
        <v>0</v>
      </c>
      <c r="U4" s="32">
        <v>0</v>
      </c>
      <c r="V4" s="32">
        <v>0</v>
      </c>
      <c r="W4" s="196">
        <v>1579693534.9100001</v>
      </c>
    </row>
    <row r="5" spans="1:23" ht="15" customHeight="1" x14ac:dyDescent="0.5">
      <c r="A5" s="15" t="s">
        <v>125</v>
      </c>
      <c r="B5" s="32">
        <v>-24825356</v>
      </c>
      <c r="C5" s="32">
        <v>0</v>
      </c>
      <c r="D5" s="32">
        <v>0</v>
      </c>
      <c r="E5" s="32">
        <v>0</v>
      </c>
      <c r="F5" s="32">
        <v>0</v>
      </c>
      <c r="G5" s="32">
        <v>0</v>
      </c>
      <c r="H5" s="32">
        <v>0</v>
      </c>
      <c r="I5" s="32">
        <v>0</v>
      </c>
      <c r="J5" s="32">
        <v>0</v>
      </c>
      <c r="K5" s="32">
        <v>0</v>
      </c>
      <c r="L5" s="32">
        <v>0</v>
      </c>
      <c r="M5" s="32">
        <v>0</v>
      </c>
      <c r="N5" s="32">
        <v>0</v>
      </c>
      <c r="O5" s="32">
        <v>0</v>
      </c>
      <c r="P5" s="32">
        <v>0</v>
      </c>
      <c r="Q5" s="32">
        <v>0</v>
      </c>
      <c r="R5" s="32">
        <v>0</v>
      </c>
      <c r="S5" s="32">
        <v>0</v>
      </c>
      <c r="T5" s="32">
        <v>0</v>
      </c>
      <c r="U5" s="32">
        <v>0</v>
      </c>
      <c r="V5" s="32">
        <v>0</v>
      </c>
      <c r="W5" s="32">
        <v>-24825356</v>
      </c>
    </row>
    <row r="6" spans="1:23" ht="15" customHeight="1" x14ac:dyDescent="0.5">
      <c r="A6" s="15" t="s">
        <v>126</v>
      </c>
      <c r="B6" s="196">
        <v>1546981833.8699999</v>
      </c>
      <c r="C6" s="32">
        <v>0</v>
      </c>
      <c r="D6" s="32">
        <v>0</v>
      </c>
      <c r="E6" s="32">
        <v>0</v>
      </c>
      <c r="F6" s="32">
        <v>0</v>
      </c>
      <c r="G6" s="32">
        <v>0</v>
      </c>
      <c r="H6" s="196">
        <v>337151.71</v>
      </c>
      <c r="I6" s="32">
        <v>0</v>
      </c>
      <c r="J6" s="196">
        <v>713226485.60000002</v>
      </c>
      <c r="K6" s="32">
        <v>0</v>
      </c>
      <c r="L6" s="196">
        <v>420.23</v>
      </c>
      <c r="M6" s="32">
        <v>0</v>
      </c>
      <c r="N6" s="32">
        <v>0</v>
      </c>
      <c r="O6" s="32">
        <v>0</v>
      </c>
      <c r="P6" s="32">
        <v>0</v>
      </c>
      <c r="Q6" s="32">
        <v>0</v>
      </c>
      <c r="R6" s="32">
        <v>0</v>
      </c>
      <c r="S6" s="32">
        <v>0</v>
      </c>
      <c r="T6" s="32">
        <v>0</v>
      </c>
      <c r="U6" s="32">
        <v>0</v>
      </c>
      <c r="V6" s="32">
        <v>0</v>
      </c>
      <c r="W6" s="196">
        <v>2260545891.4099998</v>
      </c>
    </row>
    <row r="7" spans="1:23" ht="15" customHeight="1" x14ac:dyDescent="0.5">
      <c r="A7" s="15" t="s">
        <v>127</v>
      </c>
      <c r="B7" s="32">
        <v>0</v>
      </c>
      <c r="C7" s="32">
        <v>0</v>
      </c>
      <c r="D7" s="32">
        <v>0</v>
      </c>
      <c r="E7" s="32">
        <v>0</v>
      </c>
      <c r="F7" s="32">
        <v>0</v>
      </c>
      <c r="G7" s="32">
        <v>0</v>
      </c>
      <c r="H7" s="32">
        <v>0</v>
      </c>
      <c r="I7" s="32">
        <v>0</v>
      </c>
      <c r="J7" s="196">
        <v>664591201.96000004</v>
      </c>
      <c r="K7" s="32">
        <v>0</v>
      </c>
      <c r="L7" s="32">
        <v>0</v>
      </c>
      <c r="M7" s="32">
        <v>0</v>
      </c>
      <c r="N7" s="32">
        <v>0</v>
      </c>
      <c r="O7" s="32">
        <v>0</v>
      </c>
      <c r="P7" s="32">
        <v>0</v>
      </c>
      <c r="Q7" s="32">
        <v>0</v>
      </c>
      <c r="R7" s="32">
        <v>0</v>
      </c>
      <c r="S7" s="32">
        <v>0</v>
      </c>
      <c r="T7" s="32">
        <v>0</v>
      </c>
      <c r="U7" s="32">
        <v>0</v>
      </c>
      <c r="V7" s="32">
        <v>0</v>
      </c>
      <c r="W7" s="196">
        <v>664591201.96000004</v>
      </c>
    </row>
    <row r="8" spans="1:23" ht="15" customHeight="1" x14ac:dyDescent="0.5">
      <c r="A8" s="15" t="s">
        <v>128</v>
      </c>
      <c r="B8" s="196">
        <v>4974757.5</v>
      </c>
      <c r="C8" s="32">
        <v>0</v>
      </c>
      <c r="D8" s="32">
        <v>0</v>
      </c>
      <c r="E8" s="32">
        <v>0</v>
      </c>
      <c r="F8" s="32">
        <v>0</v>
      </c>
      <c r="G8" s="32">
        <v>0</v>
      </c>
      <c r="H8" s="32">
        <v>0</v>
      </c>
      <c r="I8" s="32">
        <v>0</v>
      </c>
      <c r="J8" s="32">
        <v>0</v>
      </c>
      <c r="K8" s="32">
        <v>0</v>
      </c>
      <c r="L8" s="32">
        <v>0</v>
      </c>
      <c r="M8" s="32">
        <v>0</v>
      </c>
      <c r="N8" s="32">
        <v>0</v>
      </c>
      <c r="O8" s="32">
        <v>0</v>
      </c>
      <c r="P8" s="32">
        <v>0</v>
      </c>
      <c r="Q8" s="32">
        <v>0</v>
      </c>
      <c r="R8" s="32">
        <v>0</v>
      </c>
      <c r="S8" s="32">
        <v>0</v>
      </c>
      <c r="T8" s="32">
        <v>0</v>
      </c>
      <c r="U8" s="32">
        <v>0</v>
      </c>
      <c r="V8" s="32">
        <v>0</v>
      </c>
      <c r="W8" s="196">
        <v>4974757.5</v>
      </c>
    </row>
    <row r="9" spans="1:23" ht="15" customHeight="1" x14ac:dyDescent="0.5">
      <c r="A9" s="15" t="s">
        <v>129</v>
      </c>
      <c r="B9" s="196">
        <v>337110352.5</v>
      </c>
      <c r="C9" s="32">
        <v>0</v>
      </c>
      <c r="D9" s="32">
        <v>0</v>
      </c>
      <c r="E9" s="32">
        <v>0</v>
      </c>
      <c r="F9" s="32">
        <v>0</v>
      </c>
      <c r="G9" s="32">
        <v>0</v>
      </c>
      <c r="H9" s="196">
        <v>1030986.56</v>
      </c>
      <c r="I9" s="32">
        <v>0</v>
      </c>
      <c r="J9" s="32">
        <v>0</v>
      </c>
      <c r="K9" s="32">
        <v>0</v>
      </c>
      <c r="L9" s="32">
        <v>0</v>
      </c>
      <c r="M9" s="32">
        <v>0</v>
      </c>
      <c r="N9" s="32">
        <v>0</v>
      </c>
      <c r="O9" s="32">
        <v>0</v>
      </c>
      <c r="P9" s="32">
        <v>0</v>
      </c>
      <c r="Q9" s="32">
        <v>0</v>
      </c>
      <c r="R9" s="196">
        <v>430663792.50999999</v>
      </c>
      <c r="S9" s="32">
        <v>0</v>
      </c>
      <c r="T9" s="32">
        <v>0</v>
      </c>
      <c r="U9" s="32">
        <v>0</v>
      </c>
      <c r="V9" s="196">
        <v>35038545.439999998</v>
      </c>
      <c r="W9" s="196">
        <v>803843677.00999999</v>
      </c>
    </row>
    <row r="10" spans="1:23" ht="15" customHeight="1" x14ac:dyDescent="0.5">
      <c r="A10" s="15" t="s">
        <v>130</v>
      </c>
      <c r="B10" s="196">
        <v>33319188.93</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32">
        <v>0</v>
      </c>
      <c r="V10" s="32">
        <v>0</v>
      </c>
      <c r="W10" s="196">
        <v>33319188.93</v>
      </c>
    </row>
    <row r="11" spans="1:23" ht="15" customHeight="1" x14ac:dyDescent="0.5">
      <c r="A11" s="15" t="s">
        <v>131</v>
      </c>
      <c r="B11" s="196">
        <v>1674523171.26</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196">
        <v>1674523171.26</v>
      </c>
    </row>
    <row r="12" spans="1:23" ht="15" customHeight="1" x14ac:dyDescent="0.5">
      <c r="A12" s="15" t="s">
        <v>132</v>
      </c>
      <c r="B12" s="196">
        <v>79534145928.990005</v>
      </c>
      <c r="C12" s="32">
        <v>0</v>
      </c>
      <c r="D12" s="32">
        <v>0</v>
      </c>
      <c r="E12" s="32">
        <v>0</v>
      </c>
      <c r="F12" s="196">
        <v>4407673.3600000003</v>
      </c>
      <c r="G12" s="32">
        <v>0</v>
      </c>
      <c r="H12" s="196">
        <v>1368138.27</v>
      </c>
      <c r="I12" s="32">
        <v>0</v>
      </c>
      <c r="J12" s="196">
        <v>1377817687.5599999</v>
      </c>
      <c r="K12" s="32">
        <v>0</v>
      </c>
      <c r="L12" s="196">
        <v>1373.55</v>
      </c>
      <c r="M12" s="32">
        <v>0</v>
      </c>
      <c r="N12" s="196">
        <v>44290906.219999999</v>
      </c>
      <c r="O12" s="196">
        <v>92056753.090000004</v>
      </c>
      <c r="P12" s="32">
        <v>4844810</v>
      </c>
      <c r="Q12" s="32">
        <v>0</v>
      </c>
      <c r="R12" s="196">
        <v>430663792.50999999</v>
      </c>
      <c r="S12" s="32">
        <v>0</v>
      </c>
      <c r="T12" s="32">
        <v>0</v>
      </c>
      <c r="U12" s="32">
        <v>0</v>
      </c>
      <c r="V12" s="196">
        <v>35038545.439999998</v>
      </c>
      <c r="W12" s="196">
        <v>81524635608.990005</v>
      </c>
    </row>
    <row r="13" spans="1:23" ht="15" customHeight="1" x14ac:dyDescent="0.5">
      <c r="A13" s="32">
        <v>0</v>
      </c>
      <c r="B13" s="32">
        <v>0</v>
      </c>
      <c r="C13" s="32">
        <v>0</v>
      </c>
      <c r="D13" s="32">
        <v>0</v>
      </c>
      <c r="E13" s="32">
        <v>0</v>
      </c>
      <c r="F13" s="32">
        <v>0</v>
      </c>
      <c r="G13" s="32">
        <v>0</v>
      </c>
      <c r="H13" s="32">
        <v>0</v>
      </c>
      <c r="I13" s="32">
        <v>0</v>
      </c>
      <c r="J13" s="32">
        <v>0</v>
      </c>
      <c r="K13" s="32">
        <v>0</v>
      </c>
      <c r="L13" s="32">
        <v>0</v>
      </c>
      <c r="M13" s="32">
        <v>0</v>
      </c>
      <c r="N13" s="32">
        <v>0</v>
      </c>
      <c r="O13" s="32">
        <v>0</v>
      </c>
      <c r="P13" s="32">
        <v>0</v>
      </c>
      <c r="Q13" s="32">
        <v>0</v>
      </c>
      <c r="R13" s="32">
        <v>0</v>
      </c>
      <c r="S13" s="32">
        <v>0</v>
      </c>
      <c r="T13" s="32">
        <v>0</v>
      </c>
      <c r="U13" s="32">
        <v>0</v>
      </c>
      <c r="V13" s="32">
        <v>0</v>
      </c>
      <c r="W13" s="32">
        <v>0</v>
      </c>
    </row>
    <row r="14" spans="1:23" ht="15" customHeight="1" x14ac:dyDescent="0.5">
      <c r="A14" s="15" t="s">
        <v>133</v>
      </c>
      <c r="B14" s="15" t="s">
        <v>167</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row>
    <row r="15" spans="1:23" ht="15" customHeight="1" x14ac:dyDescent="0.5">
      <c r="A15" s="15" t="s">
        <v>169</v>
      </c>
      <c r="B15" s="32">
        <v>0</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196">
        <v>684782.56</v>
      </c>
      <c r="W15" s="196">
        <v>684782.56</v>
      </c>
    </row>
    <row r="16" spans="1:23" ht="15" customHeight="1" x14ac:dyDescent="0.5">
      <c r="A16" s="15" t="s">
        <v>170</v>
      </c>
      <c r="B16" s="196">
        <v>1401379966.8399999</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196">
        <v>186319.89</v>
      </c>
      <c r="W16" s="196">
        <v>1401566286.73</v>
      </c>
    </row>
    <row r="17" spans="1:23" ht="15" customHeight="1" x14ac:dyDescent="0.5">
      <c r="A17" s="15" t="s">
        <v>171</v>
      </c>
      <c r="B17" s="196">
        <v>15844747.189999999</v>
      </c>
      <c r="C17" s="32">
        <v>0</v>
      </c>
      <c r="D17" s="32">
        <v>0</v>
      </c>
      <c r="E17" s="32">
        <v>0</v>
      </c>
      <c r="F17" s="32">
        <v>0</v>
      </c>
      <c r="G17" s="32">
        <v>0</v>
      </c>
      <c r="H17" s="32">
        <v>0</v>
      </c>
      <c r="I17" s="32">
        <v>0</v>
      </c>
      <c r="J17" s="196">
        <v>114664.5</v>
      </c>
      <c r="K17" s="32">
        <v>0</v>
      </c>
      <c r="L17" s="32">
        <v>0</v>
      </c>
      <c r="M17" s="32">
        <v>0</v>
      </c>
      <c r="N17" s="32">
        <v>0</v>
      </c>
      <c r="O17" s="32">
        <v>0</v>
      </c>
      <c r="P17" s="32">
        <v>0</v>
      </c>
      <c r="Q17" s="32">
        <v>0</v>
      </c>
      <c r="R17" s="32">
        <v>0</v>
      </c>
      <c r="S17" s="32">
        <v>0</v>
      </c>
      <c r="T17" s="32">
        <v>0</v>
      </c>
      <c r="U17" s="32">
        <v>0</v>
      </c>
      <c r="V17" s="196">
        <v>273617.62</v>
      </c>
      <c r="W17" s="196">
        <v>16233029.310000001</v>
      </c>
    </row>
    <row r="18" spans="1:23" ht="15" customHeight="1" x14ac:dyDescent="0.5">
      <c r="A18" s="15" t="s">
        <v>172</v>
      </c>
      <c r="B18" s="196">
        <v>8251.23</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196">
        <v>11283.81</v>
      </c>
      <c r="W18" s="196">
        <v>19535.04</v>
      </c>
    </row>
    <row r="19" spans="1:23" ht="15" customHeight="1" x14ac:dyDescent="0.5">
      <c r="A19" s="15" t="s">
        <v>173</v>
      </c>
      <c r="B19" s="196">
        <v>15326.49</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196">
        <v>15326.49</v>
      </c>
    </row>
    <row r="20" spans="1:23" ht="15" customHeight="1" x14ac:dyDescent="0.5">
      <c r="A20" s="15" t="s">
        <v>174</v>
      </c>
      <c r="B20" s="196">
        <v>861831.36</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196">
        <v>1098.23</v>
      </c>
      <c r="W20" s="196">
        <v>862929.59</v>
      </c>
    </row>
    <row r="21" spans="1:23" ht="15" customHeight="1" x14ac:dyDescent="0.5">
      <c r="A21" s="15" t="s">
        <v>175</v>
      </c>
      <c r="B21" s="196">
        <v>103451.46</v>
      </c>
      <c r="C21" s="32">
        <v>0</v>
      </c>
      <c r="D21" s="32">
        <v>0</v>
      </c>
      <c r="E21" s="32">
        <v>0</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196">
        <v>103451.46</v>
      </c>
    </row>
    <row r="22" spans="1:23" ht="15" customHeight="1" x14ac:dyDescent="0.5">
      <c r="A22" s="15" t="s">
        <v>176</v>
      </c>
      <c r="B22" s="196">
        <v>25872657.140000001</v>
      </c>
      <c r="C22" s="32">
        <v>0</v>
      </c>
      <c r="D22" s="32">
        <v>0</v>
      </c>
      <c r="E22" s="196">
        <v>711.84</v>
      </c>
      <c r="F22" s="32">
        <v>0</v>
      </c>
      <c r="G22" s="196">
        <v>73028.34</v>
      </c>
      <c r="H22" s="196">
        <v>788177.94</v>
      </c>
      <c r="I22" s="32">
        <v>0</v>
      </c>
      <c r="J22" s="196">
        <v>84292.02</v>
      </c>
      <c r="K22" s="32">
        <v>0</v>
      </c>
      <c r="L22" s="32">
        <v>0</v>
      </c>
      <c r="M22" s="32">
        <v>0</v>
      </c>
      <c r="N22" s="32">
        <v>0</v>
      </c>
      <c r="O22" s="32">
        <v>0</v>
      </c>
      <c r="P22" s="32">
        <v>0</v>
      </c>
      <c r="Q22" s="32">
        <v>0</v>
      </c>
      <c r="R22" s="32">
        <v>0</v>
      </c>
      <c r="S22" s="32">
        <v>0</v>
      </c>
      <c r="T22" s="32">
        <v>0</v>
      </c>
      <c r="U22" s="32">
        <v>0</v>
      </c>
      <c r="V22" s="32">
        <v>0</v>
      </c>
      <c r="W22" s="196">
        <v>26818867.280000001</v>
      </c>
    </row>
    <row r="23" spans="1:23" ht="15" customHeight="1" x14ac:dyDescent="0.5">
      <c r="A23" s="15" t="s">
        <v>177</v>
      </c>
      <c r="B23" s="196">
        <v>696321818.90999997</v>
      </c>
      <c r="C23" s="32">
        <v>0</v>
      </c>
      <c r="D23" s="32">
        <v>7300000</v>
      </c>
      <c r="E23" s="32">
        <v>0</v>
      </c>
      <c r="F23" s="196">
        <v>5398034.5</v>
      </c>
      <c r="G23" s="32">
        <v>0</v>
      </c>
      <c r="H23" s="32">
        <v>0</v>
      </c>
      <c r="I23" s="32">
        <v>0</v>
      </c>
      <c r="J23" s="32">
        <v>0</v>
      </c>
      <c r="K23" s="32">
        <v>0</v>
      </c>
      <c r="L23" s="32">
        <v>0</v>
      </c>
      <c r="M23" s="32">
        <v>0</v>
      </c>
      <c r="N23" s="32">
        <v>0</v>
      </c>
      <c r="O23" s="32">
        <v>0</v>
      </c>
      <c r="P23" s="32">
        <v>0</v>
      </c>
      <c r="Q23" s="32">
        <v>0</v>
      </c>
      <c r="R23" s="32">
        <v>0</v>
      </c>
      <c r="S23" s="32">
        <v>0</v>
      </c>
      <c r="T23" s="32">
        <v>0</v>
      </c>
      <c r="U23" s="32">
        <v>9500000</v>
      </c>
      <c r="V23" s="32">
        <v>0</v>
      </c>
      <c r="W23" s="196">
        <v>718519853.40999997</v>
      </c>
    </row>
    <row r="24" spans="1:23" ht="15" customHeight="1" x14ac:dyDescent="0.5">
      <c r="A24" s="15" t="s">
        <v>178</v>
      </c>
      <c r="B24" s="196">
        <v>81191792.900000006</v>
      </c>
      <c r="C24" s="32">
        <v>0</v>
      </c>
      <c r="D24" s="32">
        <v>0</v>
      </c>
      <c r="E24" s="32">
        <v>0</v>
      </c>
      <c r="F24" s="32">
        <v>0</v>
      </c>
      <c r="G24" s="32">
        <v>0</v>
      </c>
      <c r="H24" s="32">
        <v>0</v>
      </c>
      <c r="I24" s="32">
        <v>0</v>
      </c>
      <c r="J24" s="32">
        <v>0</v>
      </c>
      <c r="K24" s="32">
        <v>0</v>
      </c>
      <c r="L24" s="32">
        <v>0</v>
      </c>
      <c r="M24" s="32">
        <v>0</v>
      </c>
      <c r="N24" s="32">
        <v>0</v>
      </c>
      <c r="O24" s="32">
        <v>0</v>
      </c>
      <c r="P24" s="32">
        <v>0</v>
      </c>
      <c r="Q24" s="32">
        <v>0</v>
      </c>
      <c r="R24" s="32">
        <v>0</v>
      </c>
      <c r="S24" s="32">
        <v>0</v>
      </c>
      <c r="T24" s="32">
        <v>0</v>
      </c>
      <c r="U24" s="32">
        <v>0</v>
      </c>
      <c r="V24" s="196">
        <v>13.26</v>
      </c>
      <c r="W24" s="196">
        <v>81191806.159999996</v>
      </c>
    </row>
    <row r="25" spans="1:23" ht="15" customHeight="1" x14ac:dyDescent="0.5">
      <c r="A25" s="15" t="s">
        <v>179</v>
      </c>
      <c r="B25" s="196">
        <v>1124605176.78</v>
      </c>
      <c r="C25" s="32">
        <v>0</v>
      </c>
      <c r="D25" s="32">
        <v>0</v>
      </c>
      <c r="E25" s="32">
        <v>0</v>
      </c>
      <c r="F25" s="32">
        <v>0</v>
      </c>
      <c r="G25" s="32">
        <v>0</v>
      </c>
      <c r="H25" s="32">
        <v>0</v>
      </c>
      <c r="I25" s="32">
        <v>0</v>
      </c>
      <c r="J25" s="32">
        <v>202000000</v>
      </c>
      <c r="K25" s="32">
        <v>0</v>
      </c>
      <c r="L25" s="32">
        <v>0</v>
      </c>
      <c r="M25" s="32">
        <v>0</v>
      </c>
      <c r="N25" s="32">
        <v>0</v>
      </c>
      <c r="O25" s="32">
        <v>0</v>
      </c>
      <c r="P25" s="32">
        <v>0</v>
      </c>
      <c r="Q25" s="196">
        <v>11086.54</v>
      </c>
      <c r="R25" s="32">
        <v>0</v>
      </c>
      <c r="S25" s="32">
        <v>0</v>
      </c>
      <c r="T25" s="32">
        <v>0</v>
      </c>
      <c r="U25" s="32">
        <v>0</v>
      </c>
      <c r="V25" s="196">
        <v>4078.63</v>
      </c>
      <c r="W25" s="196">
        <v>1326620341.95</v>
      </c>
    </row>
    <row r="26" spans="1:23" ht="15" customHeight="1" x14ac:dyDescent="0.5">
      <c r="A26" s="15" t="s">
        <v>180</v>
      </c>
      <c r="B26" s="196">
        <v>118849.68</v>
      </c>
      <c r="C26" s="32">
        <v>0</v>
      </c>
      <c r="D26" s="32">
        <v>0</v>
      </c>
      <c r="E26" s="32">
        <v>0</v>
      </c>
      <c r="F26" s="32">
        <v>0</v>
      </c>
      <c r="G26" s="32">
        <v>0</v>
      </c>
      <c r="H26" s="32">
        <v>0</v>
      </c>
      <c r="I26" s="32">
        <v>0</v>
      </c>
      <c r="J26" s="32">
        <v>0</v>
      </c>
      <c r="K26" s="32">
        <v>0</v>
      </c>
      <c r="L26" s="32">
        <v>0</v>
      </c>
      <c r="M26" s="32">
        <v>0</v>
      </c>
      <c r="N26" s="32">
        <v>0</v>
      </c>
      <c r="O26" s="32">
        <v>0</v>
      </c>
      <c r="P26" s="32">
        <v>0</v>
      </c>
      <c r="Q26" s="32">
        <v>0</v>
      </c>
      <c r="R26" s="32">
        <v>0</v>
      </c>
      <c r="S26" s="32">
        <v>0</v>
      </c>
      <c r="T26" s="32">
        <v>0</v>
      </c>
      <c r="U26" s="32">
        <v>0</v>
      </c>
      <c r="V26" s="32">
        <v>0</v>
      </c>
      <c r="W26" s="196">
        <v>118849.68</v>
      </c>
    </row>
    <row r="27" spans="1:23" ht="15" customHeight="1" x14ac:dyDescent="0.5">
      <c r="A27" s="15" t="s">
        <v>145</v>
      </c>
      <c r="B27" s="196">
        <v>3346323869.98</v>
      </c>
      <c r="C27" s="32">
        <v>0</v>
      </c>
      <c r="D27" s="32">
        <v>7300000</v>
      </c>
      <c r="E27" s="196">
        <v>711.84</v>
      </c>
      <c r="F27" s="196">
        <v>5398034.5</v>
      </c>
      <c r="G27" s="196">
        <v>73028.34</v>
      </c>
      <c r="H27" s="196">
        <v>788177.94</v>
      </c>
      <c r="I27" s="32">
        <v>0</v>
      </c>
      <c r="J27" s="196">
        <v>202198956.52000001</v>
      </c>
      <c r="K27" s="32">
        <v>0</v>
      </c>
      <c r="L27" s="32">
        <v>0</v>
      </c>
      <c r="M27" s="32">
        <v>0</v>
      </c>
      <c r="N27" s="32">
        <v>0</v>
      </c>
      <c r="O27" s="32">
        <v>0</v>
      </c>
      <c r="P27" s="32">
        <v>0</v>
      </c>
      <c r="Q27" s="196">
        <v>11086.54</v>
      </c>
      <c r="R27" s="32">
        <v>0</v>
      </c>
      <c r="S27" s="32">
        <v>0</v>
      </c>
      <c r="T27" s="32">
        <v>0</v>
      </c>
      <c r="U27" s="32">
        <v>9500000</v>
      </c>
      <c r="V27" s="32">
        <v>1161194</v>
      </c>
      <c r="W27" s="196">
        <v>3572755059.6599998</v>
      </c>
    </row>
    <row r="28" spans="1:23" ht="15" customHeight="1" x14ac:dyDescent="0.5">
      <c r="A28" s="32">
        <v>0</v>
      </c>
      <c r="B28" s="32">
        <v>0</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row>
    <row r="29" spans="1:23" ht="15" customHeight="1" x14ac:dyDescent="0.5">
      <c r="A29" s="15" t="s">
        <v>146</v>
      </c>
      <c r="B29" s="196">
        <v>76187822059.009995</v>
      </c>
      <c r="C29" s="32">
        <v>0</v>
      </c>
      <c r="D29" s="32">
        <v>-7300000</v>
      </c>
      <c r="E29" s="196">
        <v>-711.84</v>
      </c>
      <c r="F29" s="196">
        <v>-990361.14</v>
      </c>
      <c r="G29" s="196">
        <v>-73028.34</v>
      </c>
      <c r="H29" s="196">
        <v>579960.32999999996</v>
      </c>
      <c r="I29" s="32">
        <v>0</v>
      </c>
      <c r="J29" s="196">
        <v>1175618731.04</v>
      </c>
      <c r="K29" s="32">
        <v>0</v>
      </c>
      <c r="L29" s="196">
        <v>1373.55</v>
      </c>
      <c r="M29" s="32">
        <v>0</v>
      </c>
      <c r="N29" s="196">
        <v>44290906.219999999</v>
      </c>
      <c r="O29" s="196">
        <v>92056753.090000004</v>
      </c>
      <c r="P29" s="32">
        <v>4844810</v>
      </c>
      <c r="Q29" s="196">
        <v>-11086.54</v>
      </c>
      <c r="R29" s="196">
        <v>430663792.50999999</v>
      </c>
      <c r="S29" s="32">
        <v>0</v>
      </c>
      <c r="T29" s="32">
        <v>0</v>
      </c>
      <c r="U29" s="32">
        <v>-9500000</v>
      </c>
      <c r="V29" s="196">
        <v>33877351.439999998</v>
      </c>
      <c r="W29" s="196">
        <v>77951880549.330002</v>
      </c>
    </row>
    <row r="30" spans="1:23" ht="15" customHeight="1" x14ac:dyDescent="0.5">
      <c r="A30" s="32">
        <v>0</v>
      </c>
      <c r="B30" s="32">
        <v>0</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row>
    <row r="31" spans="1:23" ht="15" customHeight="1" x14ac:dyDescent="0.5">
      <c r="A31" s="15" t="s">
        <v>147</v>
      </c>
      <c r="B31" s="15" t="s">
        <v>167</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15" t="s">
        <v>167</v>
      </c>
    </row>
    <row r="32" spans="1:23" ht="15" customHeight="1" x14ac:dyDescent="0.5">
      <c r="A32" s="15" t="s">
        <v>181</v>
      </c>
      <c r="B32" s="196">
        <v>554665777.87</v>
      </c>
      <c r="C32" s="32">
        <v>0</v>
      </c>
      <c r="D32" s="32">
        <v>7300000</v>
      </c>
      <c r="E32" s="32">
        <v>0</v>
      </c>
      <c r="F32" s="196">
        <v>990361.14</v>
      </c>
      <c r="G32" s="32">
        <v>0</v>
      </c>
      <c r="H32" s="32">
        <v>0</v>
      </c>
      <c r="I32" s="32">
        <v>0</v>
      </c>
      <c r="J32" s="196">
        <v>6877025972.5600004</v>
      </c>
      <c r="K32" s="32">
        <v>0</v>
      </c>
      <c r="L32" s="32">
        <v>0</v>
      </c>
      <c r="M32" s="32">
        <v>0</v>
      </c>
      <c r="N32" s="32">
        <v>0</v>
      </c>
      <c r="O32" s="32">
        <v>0</v>
      </c>
      <c r="P32" s="32">
        <v>0</v>
      </c>
      <c r="Q32" s="196">
        <v>11086.54</v>
      </c>
      <c r="R32" s="32">
        <v>0</v>
      </c>
      <c r="S32" s="32">
        <v>0</v>
      </c>
      <c r="T32" s="32">
        <v>0</v>
      </c>
      <c r="U32" s="32">
        <v>9500000</v>
      </c>
      <c r="V32" s="196">
        <v>4679077.2099999897</v>
      </c>
      <c r="W32" s="196">
        <v>7454172275.3199997</v>
      </c>
    </row>
    <row r="33" spans="1:23" ht="15" customHeight="1" x14ac:dyDescent="0.5">
      <c r="A33" s="15" t="s">
        <v>182</v>
      </c>
      <c r="B33" s="196">
        <v>-28384167730.91</v>
      </c>
      <c r="C33" s="32">
        <v>0</v>
      </c>
      <c r="D33" s="32">
        <v>0</v>
      </c>
      <c r="E33" s="32">
        <v>0</v>
      </c>
      <c r="F33" s="32">
        <v>0</v>
      </c>
      <c r="G33" s="32">
        <v>0</v>
      </c>
      <c r="H33" s="196">
        <v>-2637434.02</v>
      </c>
      <c r="I33" s="32">
        <v>0</v>
      </c>
      <c r="J33" s="196">
        <v>-4931184215.04</v>
      </c>
      <c r="K33" s="32">
        <v>0</v>
      </c>
      <c r="L33" s="196">
        <v>-1373.09</v>
      </c>
      <c r="M33" s="32">
        <v>0</v>
      </c>
      <c r="N33" s="196">
        <v>-44290906.219999999</v>
      </c>
      <c r="O33" s="196">
        <v>-92056753.090000004</v>
      </c>
      <c r="P33" s="32">
        <v>-4844810</v>
      </c>
      <c r="Q33" s="32">
        <v>0</v>
      </c>
      <c r="R33" s="196">
        <v>-358097893.42000002</v>
      </c>
      <c r="S33" s="32">
        <v>0</v>
      </c>
      <c r="T33" s="32">
        <v>0</v>
      </c>
      <c r="U33" s="32">
        <v>0</v>
      </c>
      <c r="V33" s="196">
        <v>-20351550.039999999</v>
      </c>
      <c r="W33" s="196">
        <v>-33837632665.830002</v>
      </c>
    </row>
    <row r="34" spans="1:23" ht="15" customHeight="1" x14ac:dyDescent="0.5">
      <c r="A34" s="15" t="s">
        <v>183</v>
      </c>
      <c r="B34" s="196">
        <v>-43498348155.330002</v>
      </c>
      <c r="C34" s="32">
        <v>0</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196">
        <v>-43498348155.330002</v>
      </c>
    </row>
    <row r="35" spans="1:23" ht="15" customHeight="1" x14ac:dyDescent="0.5">
      <c r="A35" s="15" t="s">
        <v>184</v>
      </c>
      <c r="B35" s="196">
        <v>31526.9</v>
      </c>
      <c r="C35" s="32">
        <v>0</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196">
        <v>31526.9</v>
      </c>
    </row>
    <row r="36" spans="1:23" ht="15" customHeight="1" x14ac:dyDescent="0.5">
      <c r="A36" s="15" t="s">
        <v>185</v>
      </c>
      <c r="B36" s="196">
        <v>91386.880000000005</v>
      </c>
      <c r="C36" s="32">
        <v>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196">
        <v>91386.880000000005</v>
      </c>
    </row>
    <row r="37" spans="1:23" ht="15" customHeight="1" x14ac:dyDescent="0.5">
      <c r="A37" s="15" t="s">
        <v>154</v>
      </c>
      <c r="B37" s="196">
        <v>-71327727194.589996</v>
      </c>
      <c r="C37" s="32">
        <v>0</v>
      </c>
      <c r="D37" s="32">
        <v>7300000</v>
      </c>
      <c r="E37" s="32">
        <v>0</v>
      </c>
      <c r="F37" s="196">
        <v>990361.14</v>
      </c>
      <c r="G37" s="32">
        <v>0</v>
      </c>
      <c r="H37" s="196">
        <v>-2637434.02</v>
      </c>
      <c r="I37" s="32">
        <v>0</v>
      </c>
      <c r="J37" s="196">
        <v>1945841757.52</v>
      </c>
      <c r="K37" s="32">
        <v>0</v>
      </c>
      <c r="L37" s="196">
        <v>-1373.09</v>
      </c>
      <c r="M37" s="32">
        <v>0</v>
      </c>
      <c r="N37" s="196">
        <v>-44290906.219999999</v>
      </c>
      <c r="O37" s="196">
        <v>-92056753.090000004</v>
      </c>
      <c r="P37" s="32">
        <v>-4844810</v>
      </c>
      <c r="Q37" s="196">
        <v>11086.54</v>
      </c>
      <c r="R37" s="196">
        <v>-358097893.42000002</v>
      </c>
      <c r="S37" s="32">
        <v>0</v>
      </c>
      <c r="T37" s="32">
        <v>0</v>
      </c>
      <c r="U37" s="32">
        <v>9500000</v>
      </c>
      <c r="V37" s="196">
        <v>-15672472.83</v>
      </c>
      <c r="W37" s="196">
        <v>-69881685632.059998</v>
      </c>
    </row>
    <row r="38" spans="1:23" ht="15" customHeight="1" x14ac:dyDescent="0.5">
      <c r="A38" s="32">
        <v>0</v>
      </c>
      <c r="B38" s="32">
        <v>0</v>
      </c>
      <c r="C38" s="32">
        <v>0</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row>
    <row r="39" spans="1:23" ht="15" customHeight="1" x14ac:dyDescent="0.5">
      <c r="A39" s="15" t="s">
        <v>186</v>
      </c>
      <c r="B39" s="196">
        <v>4860094864.4200001</v>
      </c>
      <c r="C39" s="32">
        <v>0</v>
      </c>
      <c r="D39" s="32">
        <v>0</v>
      </c>
      <c r="E39" s="196">
        <v>-711.84</v>
      </c>
      <c r="F39" s="196">
        <v>3.4924596548080398E-10</v>
      </c>
      <c r="G39" s="196">
        <v>-73028.34</v>
      </c>
      <c r="H39" s="196">
        <v>-2057473.69</v>
      </c>
      <c r="I39" s="32">
        <v>0</v>
      </c>
      <c r="J39" s="196">
        <v>3121460488.5599999</v>
      </c>
      <c r="K39" s="32">
        <v>0</v>
      </c>
      <c r="L39" s="196">
        <v>0.46000000000026398</v>
      </c>
      <c r="M39" s="32">
        <v>0</v>
      </c>
      <c r="N39" s="32">
        <v>0</v>
      </c>
      <c r="O39" s="32">
        <v>0</v>
      </c>
      <c r="P39" s="32">
        <v>0</v>
      </c>
      <c r="Q39" s="32">
        <v>0</v>
      </c>
      <c r="R39" s="196">
        <v>72565899.090000004</v>
      </c>
      <c r="S39" s="32">
        <v>0</v>
      </c>
      <c r="T39" s="32">
        <v>0</v>
      </c>
      <c r="U39" s="32">
        <v>0</v>
      </c>
      <c r="V39" s="196">
        <v>18204878.609999999</v>
      </c>
      <c r="W39" s="196">
        <v>8070194917.26999</v>
      </c>
    </row>
    <row r="40" spans="1:23" ht="15" customHeight="1" x14ac:dyDescent="0.5">
      <c r="A40" s="32">
        <v>0</v>
      </c>
      <c r="B40" s="32">
        <v>0</v>
      </c>
      <c r="C40" s="32">
        <v>0</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row>
    <row r="41" spans="1:23" ht="15" customHeight="1" x14ac:dyDescent="0.5">
      <c r="A41" s="15" t="s">
        <v>43</v>
      </c>
      <c r="B41" s="32">
        <v>0</v>
      </c>
      <c r="C41" s="32">
        <v>0</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row>
    <row r="42" spans="1:23" ht="15" customHeight="1" x14ac:dyDescent="0.5">
      <c r="A42" s="15" t="s">
        <v>156</v>
      </c>
      <c r="B42" s="196">
        <v>23266895821.330002</v>
      </c>
      <c r="C42" s="196">
        <v>-355974.57</v>
      </c>
      <c r="D42" s="32">
        <v>0</v>
      </c>
      <c r="E42" s="32">
        <v>0</v>
      </c>
      <c r="F42" s="196">
        <v>3.4924596548080398E-10</v>
      </c>
      <c r="G42" s="32">
        <v>0</v>
      </c>
      <c r="H42" s="196">
        <v>9907513.5099999998</v>
      </c>
      <c r="I42" s="196">
        <v>-15095.58</v>
      </c>
      <c r="J42" s="196">
        <v>23796251283.240002</v>
      </c>
      <c r="K42" s="32">
        <v>0</v>
      </c>
      <c r="L42" s="196">
        <v>36.020000000000003</v>
      </c>
      <c r="M42" s="32">
        <v>0</v>
      </c>
      <c r="N42" s="32">
        <v>0</v>
      </c>
      <c r="O42" s="32">
        <v>0</v>
      </c>
      <c r="P42" s="196">
        <v>-11425166.890000001</v>
      </c>
      <c r="Q42" s="32">
        <v>0</v>
      </c>
      <c r="R42" s="196">
        <v>869293956.83000004</v>
      </c>
      <c r="S42" s="32">
        <v>0</v>
      </c>
      <c r="T42" s="32">
        <v>0</v>
      </c>
      <c r="U42" s="32">
        <v>0</v>
      </c>
      <c r="V42" s="196">
        <v>101462985.56</v>
      </c>
      <c r="W42" s="196">
        <v>48032015359.449997</v>
      </c>
    </row>
    <row r="43" spans="1:23" ht="15" customHeight="1" x14ac:dyDescent="0.5">
      <c r="A43" s="15" t="s">
        <v>187</v>
      </c>
      <c r="B43" s="196">
        <v>23266895821.330002</v>
      </c>
      <c r="C43" s="196">
        <v>-355974.57</v>
      </c>
      <c r="D43" s="32">
        <v>0</v>
      </c>
      <c r="E43" s="32">
        <v>0</v>
      </c>
      <c r="F43" s="196">
        <v>3.4924596548080398E-10</v>
      </c>
      <c r="G43" s="32">
        <v>0</v>
      </c>
      <c r="H43" s="196">
        <v>9907513.5099999998</v>
      </c>
      <c r="I43" s="196">
        <v>-15095.58</v>
      </c>
      <c r="J43" s="196">
        <v>23796251283.240002</v>
      </c>
      <c r="K43" s="32">
        <v>0</v>
      </c>
      <c r="L43" s="196">
        <v>36.020000000000003</v>
      </c>
      <c r="M43" s="32">
        <v>0</v>
      </c>
      <c r="N43" s="32">
        <v>0</v>
      </c>
      <c r="O43" s="32">
        <v>0</v>
      </c>
      <c r="P43" s="196">
        <v>-11425166.890000001</v>
      </c>
      <c r="Q43" s="32">
        <v>0</v>
      </c>
      <c r="R43" s="196">
        <v>869293956.83000004</v>
      </c>
      <c r="S43" s="32">
        <v>0</v>
      </c>
      <c r="T43" s="32">
        <v>0</v>
      </c>
      <c r="U43" s="32">
        <v>0</v>
      </c>
      <c r="V43" s="196">
        <v>101462985.56</v>
      </c>
      <c r="W43" s="196">
        <v>48032015359.449997</v>
      </c>
    </row>
    <row r="44" spans="1:23" s="198" customFormat="1" ht="15" customHeight="1" x14ac:dyDescent="0.5">
      <c r="A44" s="204">
        <v>0</v>
      </c>
      <c r="B44" s="204">
        <v>0</v>
      </c>
      <c r="C44" s="204">
        <v>0</v>
      </c>
      <c r="D44" s="204">
        <v>0</v>
      </c>
      <c r="E44" s="204">
        <v>0</v>
      </c>
      <c r="F44" s="204">
        <v>0</v>
      </c>
      <c r="G44" s="204">
        <v>0</v>
      </c>
      <c r="H44" s="204">
        <v>0</v>
      </c>
      <c r="I44" s="204">
        <v>0</v>
      </c>
      <c r="J44" s="204">
        <v>0</v>
      </c>
      <c r="K44" s="204">
        <v>0</v>
      </c>
      <c r="L44" s="204">
        <v>0</v>
      </c>
      <c r="M44" s="204">
        <v>0</v>
      </c>
      <c r="N44" s="204">
        <v>0</v>
      </c>
      <c r="O44" s="204">
        <v>0</v>
      </c>
      <c r="P44" s="204">
        <v>0</v>
      </c>
      <c r="Q44" s="204">
        <v>0</v>
      </c>
      <c r="R44" s="204">
        <v>0</v>
      </c>
      <c r="S44" s="204">
        <v>0</v>
      </c>
      <c r="T44" s="204">
        <v>0</v>
      </c>
      <c r="U44" s="204">
        <v>0</v>
      </c>
      <c r="V44" s="204">
        <v>0</v>
      </c>
      <c r="W44" s="204">
        <v>0</v>
      </c>
    </row>
    <row r="45" spans="1:23" ht="15" customHeight="1" x14ac:dyDescent="0.5">
      <c r="A45" s="15" t="s">
        <v>157</v>
      </c>
      <c r="B45" s="196">
        <v>28126990685.75</v>
      </c>
      <c r="C45" s="196">
        <v>-355974.57</v>
      </c>
      <c r="D45" s="32">
        <v>0</v>
      </c>
      <c r="E45" s="196">
        <v>-711.84</v>
      </c>
      <c r="F45" s="196">
        <v>6.9849193096160899E-10</v>
      </c>
      <c r="G45" s="196">
        <v>-73028.34</v>
      </c>
      <c r="H45" s="196">
        <v>7850039.8200000003</v>
      </c>
      <c r="I45" s="196">
        <v>-15095.58</v>
      </c>
      <c r="J45" s="196">
        <v>26917711771.799999</v>
      </c>
      <c r="K45" s="32">
        <v>0</v>
      </c>
      <c r="L45" s="196">
        <v>36.480000000000302</v>
      </c>
      <c r="M45" s="32">
        <v>0</v>
      </c>
      <c r="N45" s="32">
        <v>0</v>
      </c>
      <c r="O45" s="32">
        <v>0</v>
      </c>
      <c r="P45" s="196">
        <v>-11425166.890000001</v>
      </c>
      <c r="Q45" s="32">
        <v>0</v>
      </c>
      <c r="R45" s="196">
        <v>941859855.91999996</v>
      </c>
      <c r="S45" s="32">
        <v>0</v>
      </c>
      <c r="T45" s="32">
        <v>0</v>
      </c>
      <c r="U45" s="32">
        <v>0</v>
      </c>
      <c r="V45" s="196">
        <v>119667864.17</v>
      </c>
      <c r="W45" s="196">
        <v>56102210276.720001</v>
      </c>
    </row>
    <row r="46" spans="1:23" ht="15" hidden="1" customHeight="1" x14ac:dyDescent="0.5">
      <c r="A46" s="15"/>
      <c r="B46" s="15"/>
      <c r="C46" s="15"/>
      <c r="D46" s="15"/>
      <c r="E46" s="15"/>
      <c r="F46" s="15"/>
      <c r="G46" s="15"/>
      <c r="H46" s="15"/>
      <c r="I46" s="15"/>
      <c r="J46" s="15"/>
      <c r="K46" s="15"/>
      <c r="L46" s="15"/>
      <c r="M46" s="15"/>
      <c r="N46" s="15"/>
      <c r="O46" s="15"/>
      <c r="P46" s="15"/>
      <c r="Q46" s="15"/>
      <c r="R46" s="15"/>
      <c r="S46" s="15"/>
      <c r="T46" s="15"/>
      <c r="U46" s="15"/>
    </row>
    <row r="47" spans="1:23" ht="15" hidden="1" customHeight="1" x14ac:dyDescent="0.5">
      <c r="A47" s="15"/>
      <c r="B47" s="15"/>
      <c r="C47" s="15"/>
      <c r="D47" s="15"/>
      <c r="E47" s="15"/>
      <c r="F47" s="15"/>
      <c r="G47" s="15"/>
      <c r="H47" s="15"/>
      <c r="I47" s="15"/>
      <c r="J47" s="15"/>
      <c r="K47" s="15"/>
      <c r="L47" s="15"/>
      <c r="M47" s="15"/>
      <c r="N47" s="15"/>
      <c r="O47" s="15"/>
      <c r="P47" s="15"/>
      <c r="Q47" s="15"/>
      <c r="R47" s="15"/>
      <c r="S47" s="15"/>
      <c r="T47" s="15"/>
      <c r="U47" s="15"/>
    </row>
    <row r="48" spans="1:23" ht="15" hidden="1" customHeight="1" x14ac:dyDescent="0.5">
      <c r="A48" s="15"/>
      <c r="B48" s="15"/>
      <c r="C48" s="15"/>
      <c r="D48" s="15"/>
      <c r="E48" s="15"/>
      <c r="F48" s="15"/>
      <c r="G48" s="15"/>
      <c r="H48" s="15"/>
      <c r="I48" s="15"/>
      <c r="J48" s="15"/>
      <c r="K48" s="15"/>
      <c r="L48" s="15"/>
      <c r="M48" s="15"/>
      <c r="N48" s="15"/>
      <c r="O48" s="15"/>
      <c r="P48" s="15"/>
      <c r="Q48" s="15"/>
      <c r="R48" s="15"/>
      <c r="S48" s="15"/>
      <c r="T48" s="15"/>
      <c r="U48" s="15"/>
    </row>
    <row r="49" spans="1:21" ht="15" hidden="1" customHeight="1" x14ac:dyDescent="0.5">
      <c r="A49" s="15"/>
      <c r="B49" s="15"/>
      <c r="C49" s="15"/>
      <c r="D49" s="15"/>
      <c r="E49" s="15"/>
      <c r="F49" s="15"/>
      <c r="G49" s="15"/>
      <c r="H49" s="15"/>
      <c r="I49" s="15"/>
      <c r="J49" s="15"/>
      <c r="K49" s="15"/>
      <c r="L49" s="15"/>
      <c r="M49" s="15"/>
      <c r="N49" s="15"/>
      <c r="O49" s="15"/>
      <c r="P49" s="15"/>
      <c r="Q49" s="15"/>
      <c r="R49" s="15"/>
      <c r="S49" s="15"/>
      <c r="T49" s="15"/>
      <c r="U49" s="15"/>
    </row>
    <row r="50" spans="1:21" ht="15" hidden="1" customHeight="1" x14ac:dyDescent="0.5"/>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5"/>
  <dimension ref="A1:M50"/>
  <sheetViews>
    <sheetView showRuler="0" workbookViewId="0"/>
  </sheetViews>
  <sheetFormatPr defaultColWidth="0" defaultRowHeight="15" zeroHeight="1" x14ac:dyDescent="0.5"/>
  <cols>
    <col min="1" max="1" width="50.71875" style="2" customWidth="1"/>
    <col min="2" max="13" width="12.83203125" style="2" customWidth="1"/>
    <col min="14" max="16384" width="12.83203125" style="2" hidden="1"/>
  </cols>
  <sheetData>
    <row r="1" spans="1:13" s="17" customFormat="1" ht="15" customHeight="1" x14ac:dyDescent="0.6">
      <c r="A1" s="195">
        <v>0</v>
      </c>
      <c r="B1" s="195">
        <v>1</v>
      </c>
      <c r="C1" s="195">
        <v>2</v>
      </c>
      <c r="D1" s="195">
        <v>3</v>
      </c>
      <c r="E1" s="195">
        <v>4</v>
      </c>
      <c r="F1" s="195">
        <v>5</v>
      </c>
      <c r="G1" s="195">
        <v>6</v>
      </c>
      <c r="H1" s="195">
        <v>7</v>
      </c>
      <c r="I1" s="195">
        <v>8</v>
      </c>
      <c r="J1" s="195">
        <v>9</v>
      </c>
      <c r="K1" s="195">
        <v>10</v>
      </c>
      <c r="L1" s="195">
        <v>11</v>
      </c>
      <c r="M1" s="195">
        <v>12</v>
      </c>
    </row>
    <row r="2" spans="1:13" ht="15" customHeight="1" x14ac:dyDescent="0.5">
      <c r="A2" s="15" t="s">
        <v>122</v>
      </c>
      <c r="B2" s="32">
        <v>0</v>
      </c>
      <c r="C2" s="32">
        <v>0</v>
      </c>
      <c r="D2" s="32">
        <v>0</v>
      </c>
      <c r="E2" s="32">
        <v>0</v>
      </c>
      <c r="F2" s="32">
        <v>0</v>
      </c>
      <c r="G2" s="32">
        <v>0</v>
      </c>
      <c r="H2" s="32">
        <v>0</v>
      </c>
      <c r="I2" s="32">
        <v>0</v>
      </c>
      <c r="J2" s="32">
        <v>0</v>
      </c>
      <c r="K2" s="32">
        <v>0</v>
      </c>
      <c r="L2" s="32">
        <v>0</v>
      </c>
      <c r="M2" s="32">
        <v>0</v>
      </c>
    </row>
    <row r="3" spans="1:13" ht="15" customHeight="1" x14ac:dyDescent="0.5">
      <c r="A3" s="15" t="s">
        <v>123</v>
      </c>
      <c r="B3" s="32">
        <v>0</v>
      </c>
      <c r="C3" s="32">
        <v>0</v>
      </c>
      <c r="D3" s="196">
        <v>2480909930.7600002</v>
      </c>
      <c r="E3" s="32">
        <v>2298421000</v>
      </c>
      <c r="F3" s="32">
        <v>0</v>
      </c>
      <c r="G3" s="32">
        <v>0</v>
      </c>
      <c r="H3" s="32">
        <v>0</v>
      </c>
      <c r="I3" s="32">
        <v>0</v>
      </c>
      <c r="J3" s="32">
        <v>0</v>
      </c>
      <c r="K3" s="32">
        <v>0</v>
      </c>
      <c r="L3" s="32">
        <v>0</v>
      </c>
      <c r="M3" s="196">
        <v>4779330930.7600002</v>
      </c>
    </row>
    <row r="4" spans="1:13" ht="15" customHeight="1" x14ac:dyDescent="0.5">
      <c r="A4" s="15" t="s">
        <v>126</v>
      </c>
      <c r="B4" s="32">
        <v>0</v>
      </c>
      <c r="C4" s="32">
        <v>0</v>
      </c>
      <c r="D4" s="196">
        <v>4458859.24</v>
      </c>
      <c r="E4" s="32">
        <v>0</v>
      </c>
      <c r="F4" s="32">
        <v>0</v>
      </c>
      <c r="G4" s="32">
        <v>0</v>
      </c>
      <c r="H4" s="32">
        <v>0</v>
      </c>
      <c r="I4" s="196">
        <v>153506.82</v>
      </c>
      <c r="J4" s="32">
        <v>0</v>
      </c>
      <c r="K4" s="196">
        <v>87.86</v>
      </c>
      <c r="L4" s="196">
        <v>567202.75</v>
      </c>
      <c r="M4" s="196">
        <v>5179656.67</v>
      </c>
    </row>
    <row r="5" spans="1:13" ht="15" customHeight="1" x14ac:dyDescent="0.5">
      <c r="A5" s="15" t="s">
        <v>131</v>
      </c>
      <c r="B5" s="32">
        <v>0</v>
      </c>
      <c r="C5" s="32">
        <v>0</v>
      </c>
      <c r="D5" s="32">
        <v>0</v>
      </c>
      <c r="E5" s="32">
        <v>0</v>
      </c>
      <c r="F5" s="32">
        <v>0</v>
      </c>
      <c r="G5" s="32">
        <v>0</v>
      </c>
      <c r="H5" s="32">
        <v>1596014</v>
      </c>
      <c r="I5" s="196">
        <v>44622534.240000002</v>
      </c>
      <c r="J5" s="32">
        <v>0</v>
      </c>
      <c r="K5" s="32">
        <v>0</v>
      </c>
      <c r="L5" s="32">
        <v>0</v>
      </c>
      <c r="M5" s="196">
        <v>46218548.240000002</v>
      </c>
    </row>
    <row r="6" spans="1:13" ht="15" customHeight="1" x14ac:dyDescent="0.5">
      <c r="A6" s="15" t="s">
        <v>132</v>
      </c>
      <c r="B6" s="32">
        <v>0</v>
      </c>
      <c r="C6" s="32">
        <v>0</v>
      </c>
      <c r="D6" s="32">
        <v>2485368790</v>
      </c>
      <c r="E6" s="32">
        <v>2298421000</v>
      </c>
      <c r="F6" s="32">
        <v>0</v>
      </c>
      <c r="G6" s="32">
        <v>0</v>
      </c>
      <c r="H6" s="32">
        <v>1596014</v>
      </c>
      <c r="I6" s="196">
        <v>44776041.060000002</v>
      </c>
      <c r="J6" s="32">
        <v>0</v>
      </c>
      <c r="K6" s="196">
        <v>87.86</v>
      </c>
      <c r="L6" s="196">
        <v>567202.75</v>
      </c>
      <c r="M6" s="196">
        <v>4830729135.6700001</v>
      </c>
    </row>
    <row r="7" spans="1:13" ht="15" customHeight="1" x14ac:dyDescent="0.5">
      <c r="A7" s="32">
        <v>0</v>
      </c>
      <c r="B7" s="32">
        <v>0</v>
      </c>
      <c r="C7" s="32">
        <v>0</v>
      </c>
      <c r="D7" s="32">
        <v>0</v>
      </c>
      <c r="E7" s="32">
        <v>0</v>
      </c>
      <c r="F7" s="32">
        <v>0</v>
      </c>
      <c r="G7" s="32">
        <v>0</v>
      </c>
      <c r="H7" s="32">
        <v>0</v>
      </c>
      <c r="I7" s="32">
        <v>0</v>
      </c>
      <c r="J7" s="32">
        <v>0</v>
      </c>
      <c r="K7" s="32">
        <v>0</v>
      </c>
      <c r="L7" s="32">
        <v>0</v>
      </c>
      <c r="M7" s="32">
        <v>0</v>
      </c>
    </row>
    <row r="8" spans="1:13" ht="15" customHeight="1" x14ac:dyDescent="0.5">
      <c r="A8" s="15" t="s">
        <v>133</v>
      </c>
      <c r="B8" s="32">
        <v>0</v>
      </c>
      <c r="C8" s="32">
        <v>0</v>
      </c>
      <c r="D8" s="32">
        <v>0</v>
      </c>
      <c r="E8" s="32">
        <v>0</v>
      </c>
      <c r="F8" s="32">
        <v>0</v>
      </c>
      <c r="G8" s="32">
        <v>0</v>
      </c>
      <c r="H8" s="32">
        <v>0</v>
      </c>
      <c r="I8" s="32">
        <v>0</v>
      </c>
      <c r="J8" s="32">
        <v>0</v>
      </c>
      <c r="K8" s="32">
        <v>0</v>
      </c>
      <c r="L8" s="32">
        <v>0</v>
      </c>
      <c r="M8" s="32">
        <v>0</v>
      </c>
    </row>
    <row r="9" spans="1:13" ht="15" customHeight="1" x14ac:dyDescent="0.5">
      <c r="A9" s="15" t="s">
        <v>136</v>
      </c>
      <c r="B9" s="32">
        <v>0</v>
      </c>
      <c r="C9" s="32">
        <v>0</v>
      </c>
      <c r="D9" s="32">
        <v>0</v>
      </c>
      <c r="E9" s="32">
        <v>0</v>
      </c>
      <c r="F9" s="32">
        <v>0</v>
      </c>
      <c r="G9" s="32">
        <v>0</v>
      </c>
      <c r="H9" s="32">
        <v>1614414</v>
      </c>
      <c r="I9" s="32">
        <v>0</v>
      </c>
      <c r="J9" s="32">
        <v>0</v>
      </c>
      <c r="K9" s="32">
        <v>0</v>
      </c>
      <c r="L9" s="32">
        <v>0</v>
      </c>
      <c r="M9" s="32">
        <v>1614414</v>
      </c>
    </row>
    <row r="10" spans="1:13" ht="15" customHeight="1" x14ac:dyDescent="0.5">
      <c r="A10" s="15" t="s">
        <v>141</v>
      </c>
      <c r="B10" s="32">
        <v>0</v>
      </c>
      <c r="C10" s="196">
        <v>81168.23</v>
      </c>
      <c r="D10" s="32">
        <v>0</v>
      </c>
      <c r="E10" s="32">
        <v>0</v>
      </c>
      <c r="F10" s="32">
        <v>0</v>
      </c>
      <c r="G10" s="32">
        <v>0</v>
      </c>
      <c r="H10" s="32">
        <v>0</v>
      </c>
      <c r="I10" s="32">
        <v>0</v>
      </c>
      <c r="J10" s="32">
        <v>0</v>
      </c>
      <c r="K10" s="32">
        <v>0</v>
      </c>
      <c r="L10" s="32">
        <v>0</v>
      </c>
      <c r="M10" s="196">
        <v>81168.23</v>
      </c>
    </row>
    <row r="11" spans="1:13" ht="15" customHeight="1" x14ac:dyDescent="0.5">
      <c r="A11" s="15" t="s">
        <v>142</v>
      </c>
      <c r="B11" s="32">
        <v>0</v>
      </c>
      <c r="C11" s="32">
        <v>0</v>
      </c>
      <c r="D11" s="32">
        <v>0</v>
      </c>
      <c r="E11" s="32">
        <v>0</v>
      </c>
      <c r="F11" s="32">
        <v>0</v>
      </c>
      <c r="G11" s="196">
        <v>6320074.3600000003</v>
      </c>
      <c r="H11" s="32">
        <v>0</v>
      </c>
      <c r="I11" s="196">
        <v>44550469.729999997</v>
      </c>
      <c r="J11" s="32">
        <v>0</v>
      </c>
      <c r="K11" s="32">
        <v>0</v>
      </c>
      <c r="L11" s="196">
        <v>1501744.4</v>
      </c>
      <c r="M11" s="196">
        <v>52372288.490000002</v>
      </c>
    </row>
    <row r="12" spans="1:13" ht="15" customHeight="1" x14ac:dyDescent="0.5">
      <c r="A12" s="15" t="s">
        <v>144</v>
      </c>
      <c r="B12" s="32">
        <v>0</v>
      </c>
      <c r="C12" s="32">
        <v>0</v>
      </c>
      <c r="D12" s="32">
        <v>0</v>
      </c>
      <c r="E12" s="32">
        <v>0</v>
      </c>
      <c r="F12" s="32">
        <v>0</v>
      </c>
      <c r="G12" s="32">
        <v>0</v>
      </c>
      <c r="H12" s="32">
        <v>0</v>
      </c>
      <c r="I12" s="32">
        <v>0</v>
      </c>
      <c r="J12" s="32">
        <v>0</v>
      </c>
      <c r="K12" s="32">
        <v>0</v>
      </c>
      <c r="L12" s="196">
        <v>5202.4399999999996</v>
      </c>
      <c r="M12" s="196">
        <v>5202.4399999999996</v>
      </c>
    </row>
    <row r="13" spans="1:13" ht="15" customHeight="1" x14ac:dyDescent="0.5">
      <c r="A13" s="15" t="s">
        <v>145</v>
      </c>
      <c r="B13" s="32">
        <v>0</v>
      </c>
      <c r="C13" s="196">
        <v>81168.23</v>
      </c>
      <c r="D13" s="32">
        <v>0</v>
      </c>
      <c r="E13" s="32">
        <v>0</v>
      </c>
      <c r="F13" s="32">
        <v>0</v>
      </c>
      <c r="G13" s="196">
        <v>6320074.3600000003</v>
      </c>
      <c r="H13" s="32">
        <v>1614414</v>
      </c>
      <c r="I13" s="196">
        <v>44550469.729999997</v>
      </c>
      <c r="J13" s="32">
        <v>0</v>
      </c>
      <c r="K13" s="32">
        <v>0</v>
      </c>
      <c r="L13" s="196">
        <v>1506946.84</v>
      </c>
      <c r="M13" s="196">
        <v>54073073.159999996</v>
      </c>
    </row>
    <row r="14" spans="1:13" ht="15" customHeight="1" x14ac:dyDescent="0.5">
      <c r="A14" s="32">
        <v>0</v>
      </c>
      <c r="B14" s="32">
        <v>0</v>
      </c>
      <c r="C14" s="32">
        <v>0</v>
      </c>
      <c r="D14" s="32">
        <v>0</v>
      </c>
      <c r="E14" s="32">
        <v>0</v>
      </c>
      <c r="F14" s="32">
        <v>0</v>
      </c>
      <c r="G14" s="32">
        <v>0</v>
      </c>
      <c r="H14" s="32">
        <v>0</v>
      </c>
      <c r="I14" s="32">
        <v>0</v>
      </c>
      <c r="J14" s="32">
        <v>0</v>
      </c>
      <c r="K14" s="32">
        <v>0</v>
      </c>
      <c r="L14" s="32">
        <v>0</v>
      </c>
      <c r="M14" s="32">
        <v>0</v>
      </c>
    </row>
    <row r="15" spans="1:13" ht="15" customHeight="1" x14ac:dyDescent="0.5">
      <c r="A15" s="15" t="s">
        <v>146</v>
      </c>
      <c r="B15" s="32">
        <v>0</v>
      </c>
      <c r="C15" s="196">
        <v>-81168.23</v>
      </c>
      <c r="D15" s="32">
        <v>2485368790</v>
      </c>
      <c r="E15" s="32">
        <v>2298421000</v>
      </c>
      <c r="F15" s="32">
        <v>0</v>
      </c>
      <c r="G15" s="196">
        <v>-6320074.3600000003</v>
      </c>
      <c r="H15" s="32">
        <v>-18400</v>
      </c>
      <c r="I15" s="196">
        <v>225571.33000000601</v>
      </c>
      <c r="J15" s="32">
        <v>0</v>
      </c>
      <c r="K15" s="196">
        <v>87.86</v>
      </c>
      <c r="L15" s="196">
        <v>-939744.09</v>
      </c>
      <c r="M15" s="196">
        <v>4776656062.5100002</v>
      </c>
    </row>
    <row r="16" spans="1:13" ht="15" customHeight="1" x14ac:dyDescent="0.5">
      <c r="A16" s="32">
        <v>0</v>
      </c>
      <c r="B16" s="32">
        <v>0</v>
      </c>
      <c r="C16" s="32">
        <v>0</v>
      </c>
      <c r="D16" s="32">
        <v>0</v>
      </c>
      <c r="E16" s="32">
        <v>0</v>
      </c>
      <c r="F16" s="32">
        <v>0</v>
      </c>
      <c r="G16" s="32">
        <v>0</v>
      </c>
      <c r="H16" s="32">
        <v>0</v>
      </c>
      <c r="I16" s="32">
        <v>0</v>
      </c>
      <c r="J16" s="32">
        <v>0</v>
      </c>
      <c r="K16" s="32">
        <v>0</v>
      </c>
      <c r="L16" s="32">
        <v>0</v>
      </c>
      <c r="M16" s="32">
        <v>0</v>
      </c>
    </row>
    <row r="17" spans="1:13" ht="15" customHeight="1" x14ac:dyDescent="0.5">
      <c r="A17" s="15" t="s">
        <v>147</v>
      </c>
      <c r="B17" s="32">
        <v>0</v>
      </c>
      <c r="C17" s="32">
        <v>0</v>
      </c>
      <c r="D17" s="32">
        <v>0</v>
      </c>
      <c r="E17" s="32">
        <v>0</v>
      </c>
      <c r="F17" s="32">
        <v>0</v>
      </c>
      <c r="G17" s="32">
        <v>0</v>
      </c>
      <c r="H17" s="32">
        <v>0</v>
      </c>
      <c r="I17" s="32">
        <v>0</v>
      </c>
      <c r="J17" s="32">
        <v>0</v>
      </c>
      <c r="K17" s="32">
        <v>0</v>
      </c>
      <c r="L17" s="32">
        <v>0</v>
      </c>
      <c r="M17" s="32">
        <v>0</v>
      </c>
    </row>
    <row r="18" spans="1:13" ht="15" customHeight="1" x14ac:dyDescent="0.5">
      <c r="A18" s="15" t="s">
        <v>148</v>
      </c>
      <c r="B18" s="32">
        <v>0</v>
      </c>
      <c r="C18" s="196">
        <v>81168.23</v>
      </c>
      <c r="D18" s="32">
        <v>6147400000</v>
      </c>
      <c r="E18" s="32">
        <v>0</v>
      </c>
      <c r="F18" s="32">
        <v>0</v>
      </c>
      <c r="G18" s="196">
        <v>5751714.71</v>
      </c>
      <c r="H18" s="32">
        <v>0</v>
      </c>
      <c r="I18" s="32">
        <v>0</v>
      </c>
      <c r="J18" s="32">
        <v>0</v>
      </c>
      <c r="K18" s="32">
        <v>0</v>
      </c>
      <c r="L18" s="32">
        <v>0</v>
      </c>
      <c r="M18" s="196">
        <v>6153232882.9399996</v>
      </c>
    </row>
    <row r="19" spans="1:13" ht="15" customHeight="1" x14ac:dyDescent="0.5">
      <c r="A19" s="15" t="s">
        <v>149</v>
      </c>
      <c r="B19" s="32">
        <v>0</v>
      </c>
      <c r="C19" s="32">
        <v>0</v>
      </c>
      <c r="D19" s="196">
        <v>-8638662504.0900002</v>
      </c>
      <c r="E19" s="32">
        <v>-2298421000</v>
      </c>
      <c r="F19" s="32">
        <v>0</v>
      </c>
      <c r="G19" s="32">
        <v>0</v>
      </c>
      <c r="H19" s="32">
        <v>0</v>
      </c>
      <c r="I19" s="196">
        <v>-153506.82</v>
      </c>
      <c r="J19" s="32">
        <v>0</v>
      </c>
      <c r="K19" s="32">
        <v>0</v>
      </c>
      <c r="L19" s="32">
        <v>0</v>
      </c>
      <c r="M19" s="196">
        <v>-10937237010.91</v>
      </c>
    </row>
    <row r="20" spans="1:13" ht="15" customHeight="1" x14ac:dyDescent="0.5">
      <c r="A20" s="15" t="s">
        <v>154</v>
      </c>
      <c r="B20" s="32">
        <v>0</v>
      </c>
      <c r="C20" s="196">
        <v>81168.23</v>
      </c>
      <c r="D20" s="196">
        <v>-2491262504.0900002</v>
      </c>
      <c r="E20" s="32">
        <v>-2298421000</v>
      </c>
      <c r="F20" s="32">
        <v>0</v>
      </c>
      <c r="G20" s="196">
        <v>5751714.71</v>
      </c>
      <c r="H20" s="32">
        <v>0</v>
      </c>
      <c r="I20" s="196">
        <v>-153506.82</v>
      </c>
      <c r="J20" s="32">
        <v>0</v>
      </c>
      <c r="K20" s="32">
        <v>0</v>
      </c>
      <c r="L20" s="32">
        <v>0</v>
      </c>
      <c r="M20" s="196">
        <v>-4784004127.9700003</v>
      </c>
    </row>
    <row r="21" spans="1:13" ht="15" customHeight="1" x14ac:dyDescent="0.5">
      <c r="A21" s="32">
        <v>0</v>
      </c>
      <c r="B21" s="32">
        <v>0</v>
      </c>
      <c r="C21" s="32">
        <v>0</v>
      </c>
      <c r="D21" s="32">
        <v>0</v>
      </c>
      <c r="E21" s="32">
        <v>0</v>
      </c>
      <c r="F21" s="32">
        <v>0</v>
      </c>
      <c r="G21" s="32">
        <v>0</v>
      </c>
      <c r="H21" s="32">
        <v>0</v>
      </c>
      <c r="I21" s="32">
        <v>0</v>
      </c>
      <c r="J21" s="32">
        <v>0</v>
      </c>
      <c r="K21" s="32">
        <v>0</v>
      </c>
      <c r="L21" s="32">
        <v>0</v>
      </c>
      <c r="M21" s="32">
        <v>0</v>
      </c>
    </row>
    <row r="22" spans="1:13" ht="15" customHeight="1" x14ac:dyDescent="0.5">
      <c r="A22" s="15" t="s">
        <v>193</v>
      </c>
      <c r="B22" s="32">
        <v>0</v>
      </c>
      <c r="C22" s="32">
        <v>0</v>
      </c>
      <c r="D22" s="196">
        <v>-5893714.0900001498</v>
      </c>
      <c r="E22" s="32">
        <v>0</v>
      </c>
      <c r="F22" s="32">
        <v>0</v>
      </c>
      <c r="G22" s="196">
        <v>-568359.65</v>
      </c>
      <c r="H22" s="32">
        <v>-18400</v>
      </c>
      <c r="I22" s="196">
        <v>72064.510000005699</v>
      </c>
      <c r="J22" s="32">
        <v>0</v>
      </c>
      <c r="K22" s="196">
        <v>87.86</v>
      </c>
      <c r="L22" s="196">
        <v>-939744.09</v>
      </c>
      <c r="M22" s="196">
        <v>-7348065.46000004</v>
      </c>
    </row>
    <row r="23" spans="1:13" ht="15" customHeight="1" x14ac:dyDescent="0.5">
      <c r="A23" s="32">
        <v>0</v>
      </c>
      <c r="B23" s="32">
        <v>0</v>
      </c>
      <c r="C23" s="32">
        <v>0</v>
      </c>
      <c r="D23" s="32">
        <v>0</v>
      </c>
      <c r="E23" s="32">
        <v>0</v>
      </c>
      <c r="F23" s="32">
        <v>0</v>
      </c>
      <c r="G23" s="32">
        <v>0</v>
      </c>
      <c r="H23" s="32">
        <v>0</v>
      </c>
      <c r="I23" s="32">
        <v>0</v>
      </c>
      <c r="J23" s="32">
        <v>0</v>
      </c>
      <c r="K23" s="32">
        <v>0</v>
      </c>
      <c r="L23" s="32">
        <v>0</v>
      </c>
      <c r="M23" s="32">
        <v>0</v>
      </c>
    </row>
    <row r="24" spans="1:13" ht="15" customHeight="1" x14ac:dyDescent="0.5">
      <c r="A24" s="15" t="s">
        <v>43</v>
      </c>
      <c r="B24" s="32">
        <v>0</v>
      </c>
      <c r="C24" s="32">
        <v>0</v>
      </c>
      <c r="D24" s="32">
        <v>0</v>
      </c>
      <c r="E24" s="32">
        <v>0</v>
      </c>
      <c r="F24" s="32">
        <v>0</v>
      </c>
      <c r="G24" s="32">
        <v>0</v>
      </c>
      <c r="H24" s="32">
        <v>0</v>
      </c>
      <c r="I24" s="32">
        <v>0</v>
      </c>
      <c r="J24" s="32">
        <v>0</v>
      </c>
      <c r="K24" s="32">
        <v>0</v>
      </c>
      <c r="L24" s="32">
        <v>0</v>
      </c>
      <c r="M24" s="32">
        <v>0</v>
      </c>
    </row>
    <row r="25" spans="1:13" ht="15" customHeight="1" x14ac:dyDescent="0.5">
      <c r="A25" s="15" t="s">
        <v>156</v>
      </c>
      <c r="B25" s="32">
        <v>0</v>
      </c>
      <c r="C25" s="32">
        <v>0</v>
      </c>
      <c r="D25" s="196">
        <v>6318878.2599999998</v>
      </c>
      <c r="E25" s="32">
        <v>0</v>
      </c>
      <c r="F25" s="32">
        <v>0</v>
      </c>
      <c r="G25" s="196">
        <v>3276729.3</v>
      </c>
      <c r="H25" s="32">
        <v>22150</v>
      </c>
      <c r="I25" s="196">
        <v>5985706.26000001</v>
      </c>
      <c r="J25" s="32">
        <v>0</v>
      </c>
      <c r="K25" s="196">
        <v>2006.52</v>
      </c>
      <c r="L25" s="196">
        <v>13106547.52</v>
      </c>
      <c r="M25" s="196">
        <v>28712017.859999999</v>
      </c>
    </row>
    <row r="26" spans="1:13" s="198" customFormat="1" ht="15" customHeight="1" x14ac:dyDescent="0.5">
      <c r="A26" s="204">
        <v>0</v>
      </c>
      <c r="B26" s="204">
        <v>0</v>
      </c>
      <c r="C26" s="204">
        <v>0</v>
      </c>
      <c r="D26" s="204">
        <v>0</v>
      </c>
      <c r="E26" s="204">
        <v>0</v>
      </c>
      <c r="F26" s="204">
        <v>0</v>
      </c>
      <c r="G26" s="204">
        <v>0</v>
      </c>
      <c r="H26" s="204">
        <v>0</v>
      </c>
      <c r="I26" s="204">
        <v>0</v>
      </c>
      <c r="J26" s="204">
        <v>0</v>
      </c>
      <c r="K26" s="204">
        <v>0</v>
      </c>
      <c r="L26" s="204">
        <v>0</v>
      </c>
      <c r="M26" s="204">
        <v>0</v>
      </c>
    </row>
    <row r="27" spans="1:13" ht="15" customHeight="1" x14ac:dyDescent="0.5">
      <c r="A27" s="15" t="s">
        <v>157</v>
      </c>
      <c r="B27" s="32">
        <v>0</v>
      </c>
      <c r="C27" s="32">
        <v>0</v>
      </c>
      <c r="D27" s="196">
        <v>425164.16999984701</v>
      </c>
      <c r="E27" s="32">
        <v>0</v>
      </c>
      <c r="F27" s="32">
        <v>0</v>
      </c>
      <c r="G27" s="196">
        <v>2708369.65</v>
      </c>
      <c r="H27" s="32">
        <v>3750</v>
      </c>
      <c r="I27" s="196">
        <v>6057770.7700000098</v>
      </c>
      <c r="J27" s="32">
        <v>0</v>
      </c>
      <c r="K27" s="196">
        <v>2094.38</v>
      </c>
      <c r="L27" s="196">
        <v>12166803.43</v>
      </c>
      <c r="M27" s="196">
        <v>21363952.399999999</v>
      </c>
    </row>
    <row r="28" spans="1:13" ht="15" hidden="1" customHeight="1" x14ac:dyDescent="0.5">
      <c r="A28" s="15"/>
      <c r="B28" s="15"/>
      <c r="C28" s="15"/>
      <c r="D28" s="15"/>
      <c r="E28" s="15"/>
      <c r="F28" s="15"/>
      <c r="G28" s="15"/>
      <c r="H28" s="15"/>
      <c r="I28" s="15"/>
      <c r="J28" s="15"/>
      <c r="K28" s="15"/>
      <c r="L28" s="15"/>
    </row>
    <row r="29" spans="1:13" ht="15" hidden="1" customHeight="1" x14ac:dyDescent="0.5">
      <c r="A29" s="15"/>
      <c r="B29" s="15"/>
      <c r="C29" s="15"/>
      <c r="D29" s="15"/>
      <c r="E29" s="15"/>
      <c r="F29" s="15"/>
      <c r="G29" s="15"/>
      <c r="H29" s="15"/>
      <c r="I29" s="15"/>
      <c r="J29" s="15"/>
      <c r="K29" s="15"/>
      <c r="L29" s="15"/>
    </row>
    <row r="30" spans="1:13" ht="15" hidden="1" customHeight="1" x14ac:dyDescent="0.5"/>
    <row r="31" spans="1:13" ht="15" hidden="1" customHeight="1" x14ac:dyDescent="0.5"/>
    <row r="32" spans="1:13"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6"/>
  <dimension ref="A1:E50"/>
  <sheetViews>
    <sheetView showRuler="0" workbookViewId="0"/>
  </sheetViews>
  <sheetFormatPr defaultColWidth="0" defaultRowHeight="15" zeroHeight="1" x14ac:dyDescent="0.5"/>
  <cols>
    <col min="1" max="5" width="12.83203125" style="2" customWidth="1"/>
    <col min="6" max="16384" width="8.88671875" style="2" hidden="1"/>
  </cols>
  <sheetData>
    <row r="1" spans="1:5" s="17" customFormat="1" ht="15" customHeight="1" x14ac:dyDescent="0.6">
      <c r="A1" s="195">
        <v>0</v>
      </c>
      <c r="B1" s="195">
        <v>1</v>
      </c>
      <c r="C1" s="195">
        <v>2</v>
      </c>
      <c r="D1" s="195">
        <v>3</v>
      </c>
      <c r="E1" s="195">
        <v>4</v>
      </c>
    </row>
    <row r="2" spans="1:5" ht="15" customHeight="1" x14ac:dyDescent="0.5">
      <c r="A2" s="15" t="s">
        <v>122</v>
      </c>
      <c r="B2" s="32">
        <v>0</v>
      </c>
      <c r="C2" s="32">
        <v>0</v>
      </c>
      <c r="D2" s="32">
        <v>0</v>
      </c>
      <c r="E2" s="32">
        <v>0</v>
      </c>
    </row>
    <row r="3" spans="1:5" ht="15" customHeight="1" x14ac:dyDescent="0.5">
      <c r="A3" s="15" t="s">
        <v>126</v>
      </c>
      <c r="B3" s="196">
        <v>5735549.7800000003</v>
      </c>
      <c r="C3" s="196">
        <v>4789056.49</v>
      </c>
      <c r="D3" s="196">
        <v>-30384.85</v>
      </c>
      <c r="E3" s="196">
        <v>10494221.42</v>
      </c>
    </row>
    <row r="4" spans="1:5" ht="15" customHeight="1" x14ac:dyDescent="0.5">
      <c r="A4" s="15" t="s">
        <v>127</v>
      </c>
      <c r="B4" s="196">
        <v>29211419.620000001</v>
      </c>
      <c r="C4" s="196">
        <v>18961868.510000002</v>
      </c>
      <c r="D4" s="32">
        <v>0</v>
      </c>
      <c r="E4" s="196">
        <v>48173288.130000003</v>
      </c>
    </row>
    <row r="5" spans="1:5" ht="15" customHeight="1" x14ac:dyDescent="0.5">
      <c r="A5" s="15" t="s">
        <v>131</v>
      </c>
      <c r="B5" s="32">
        <v>0</v>
      </c>
      <c r="C5" s="196">
        <v>10767184.02</v>
      </c>
      <c r="D5" s="196">
        <v>183318992.59999999</v>
      </c>
      <c r="E5" s="196">
        <v>194086176.62</v>
      </c>
    </row>
    <row r="6" spans="1:5" ht="15" customHeight="1" x14ac:dyDescent="0.5">
      <c r="A6" s="15" t="s">
        <v>132</v>
      </c>
      <c r="B6" s="196">
        <v>34946969.399999999</v>
      </c>
      <c r="C6" s="196">
        <v>34518109.020000003</v>
      </c>
      <c r="D6" s="196">
        <v>183288607.75</v>
      </c>
      <c r="E6" s="196">
        <v>252753686.16999999</v>
      </c>
    </row>
    <row r="7" spans="1:5" ht="15" customHeight="1" x14ac:dyDescent="0.5">
      <c r="A7" s="32">
        <v>0</v>
      </c>
      <c r="B7" s="32">
        <v>0</v>
      </c>
      <c r="C7" s="32">
        <v>0</v>
      </c>
      <c r="D7" s="32">
        <v>0</v>
      </c>
      <c r="E7" s="32">
        <v>0</v>
      </c>
    </row>
    <row r="8" spans="1:5" ht="15" customHeight="1" x14ac:dyDescent="0.5">
      <c r="A8" s="15" t="s">
        <v>133</v>
      </c>
      <c r="B8" s="32">
        <v>0</v>
      </c>
      <c r="C8" s="32">
        <v>0</v>
      </c>
      <c r="D8" s="32">
        <v>0</v>
      </c>
      <c r="E8" s="32">
        <v>0</v>
      </c>
    </row>
    <row r="9" spans="1:5" ht="15" customHeight="1" x14ac:dyDescent="0.5">
      <c r="A9" s="15" t="s">
        <v>136</v>
      </c>
      <c r="B9" s="196">
        <v>567864.77</v>
      </c>
      <c r="C9" s="196">
        <v>421170.56</v>
      </c>
      <c r="D9" s="32">
        <v>0</v>
      </c>
      <c r="E9" s="196">
        <v>989035.33</v>
      </c>
    </row>
    <row r="10" spans="1:5" ht="15" customHeight="1" x14ac:dyDescent="0.5">
      <c r="A10" s="15" t="s">
        <v>142</v>
      </c>
      <c r="B10" s="32">
        <v>0</v>
      </c>
      <c r="C10" s="32">
        <v>640855</v>
      </c>
      <c r="D10" s="32">
        <v>0</v>
      </c>
      <c r="E10" s="32">
        <v>640855</v>
      </c>
    </row>
    <row r="11" spans="1:5" ht="15" customHeight="1" x14ac:dyDescent="0.5">
      <c r="A11" s="15" t="s">
        <v>145</v>
      </c>
      <c r="B11" s="196">
        <v>567864.77</v>
      </c>
      <c r="C11" s="196">
        <v>1062025.56</v>
      </c>
      <c r="D11" s="32">
        <v>0</v>
      </c>
      <c r="E11" s="196">
        <v>1629890.33</v>
      </c>
    </row>
    <row r="12" spans="1:5" ht="15" customHeight="1" x14ac:dyDescent="0.5">
      <c r="A12" s="32">
        <v>0</v>
      </c>
      <c r="B12" s="32">
        <v>0</v>
      </c>
      <c r="C12" s="32">
        <v>0</v>
      </c>
      <c r="D12" s="32">
        <v>0</v>
      </c>
      <c r="E12" s="32">
        <v>0</v>
      </c>
    </row>
    <row r="13" spans="1:5" ht="15" customHeight="1" x14ac:dyDescent="0.5">
      <c r="A13" s="15" t="s">
        <v>146</v>
      </c>
      <c r="B13" s="196">
        <v>34379104.630000003</v>
      </c>
      <c r="C13" s="196">
        <v>33456083.460000001</v>
      </c>
      <c r="D13" s="196">
        <v>183288607.75</v>
      </c>
      <c r="E13" s="196">
        <v>251123795.84</v>
      </c>
    </row>
    <row r="14" spans="1:5" ht="15" customHeight="1" x14ac:dyDescent="0.5">
      <c r="A14" s="32">
        <v>0</v>
      </c>
      <c r="B14" s="32">
        <v>0</v>
      </c>
      <c r="C14" s="32">
        <v>0</v>
      </c>
      <c r="D14" s="32">
        <v>0</v>
      </c>
      <c r="E14" s="32">
        <v>0</v>
      </c>
    </row>
    <row r="15" spans="1:5" ht="15" customHeight="1" x14ac:dyDescent="0.5">
      <c r="A15" s="15" t="s">
        <v>147</v>
      </c>
      <c r="B15" s="32">
        <v>0</v>
      </c>
      <c r="C15" s="32">
        <v>0</v>
      </c>
      <c r="D15" s="32">
        <v>0</v>
      </c>
      <c r="E15" s="32">
        <v>0</v>
      </c>
    </row>
    <row r="16" spans="1:5" ht="15" customHeight="1" x14ac:dyDescent="0.5">
      <c r="A16" s="15" t="s">
        <v>148</v>
      </c>
      <c r="B16" s="32">
        <v>0</v>
      </c>
      <c r="C16" s="196">
        <v>143882.97</v>
      </c>
      <c r="D16" s="196">
        <v>151713640.11000001</v>
      </c>
      <c r="E16" s="196">
        <v>151857523.08000001</v>
      </c>
    </row>
    <row r="17" spans="1:5" ht="15" customHeight="1" x14ac:dyDescent="0.5">
      <c r="A17" s="15" t="s">
        <v>149</v>
      </c>
      <c r="B17" s="32">
        <v>0</v>
      </c>
      <c r="C17" s="196">
        <v>-11393102.869999999</v>
      </c>
      <c r="D17" s="196">
        <v>-199691428.96000001</v>
      </c>
      <c r="E17" s="196">
        <v>-211084531.83000001</v>
      </c>
    </row>
    <row r="18" spans="1:5" ht="15" customHeight="1" x14ac:dyDescent="0.5">
      <c r="A18" s="15" t="s">
        <v>152</v>
      </c>
      <c r="B18" s="196">
        <v>-14442611.52</v>
      </c>
      <c r="C18" s="196">
        <v>-10767184.02</v>
      </c>
      <c r="D18" s="32">
        <v>0</v>
      </c>
      <c r="E18" s="196">
        <v>-25209795.539999999</v>
      </c>
    </row>
    <row r="19" spans="1:5" ht="15" customHeight="1" x14ac:dyDescent="0.5">
      <c r="A19" s="15" t="s">
        <v>154</v>
      </c>
      <c r="B19" s="196">
        <v>-14442611.52</v>
      </c>
      <c r="C19" s="196">
        <v>-22016403.920000002</v>
      </c>
      <c r="D19" s="196">
        <v>-47977788.850000001</v>
      </c>
      <c r="E19" s="196">
        <v>-84436804.290000007</v>
      </c>
    </row>
    <row r="20" spans="1:5" ht="15" customHeight="1" x14ac:dyDescent="0.5">
      <c r="A20" s="32">
        <v>0</v>
      </c>
      <c r="B20" s="32">
        <v>0</v>
      </c>
      <c r="C20" s="32">
        <v>0</v>
      </c>
      <c r="D20" s="32">
        <v>0</v>
      </c>
      <c r="E20" s="32">
        <v>0</v>
      </c>
    </row>
    <row r="21" spans="1:5" ht="15" customHeight="1" x14ac:dyDescent="0.5">
      <c r="A21" s="15" t="s">
        <v>193</v>
      </c>
      <c r="B21" s="196">
        <v>19936493.109999999</v>
      </c>
      <c r="C21" s="196">
        <v>11439679.539999999</v>
      </c>
      <c r="D21" s="196">
        <v>135310818.90000001</v>
      </c>
      <c r="E21" s="196">
        <v>166686991.55000001</v>
      </c>
    </row>
    <row r="22" spans="1:5" ht="15" customHeight="1" x14ac:dyDescent="0.5">
      <c r="A22" s="32">
        <v>0</v>
      </c>
      <c r="B22" s="32">
        <v>0</v>
      </c>
      <c r="C22" s="32">
        <v>0</v>
      </c>
      <c r="D22" s="32">
        <v>0</v>
      </c>
      <c r="E22" s="32">
        <v>0</v>
      </c>
    </row>
    <row r="23" spans="1:5" ht="15" customHeight="1" x14ac:dyDescent="0.5">
      <c r="A23" s="15" t="s">
        <v>43</v>
      </c>
      <c r="B23" s="32">
        <v>0</v>
      </c>
      <c r="C23" s="32">
        <v>0</v>
      </c>
      <c r="D23" s="32">
        <v>0</v>
      </c>
      <c r="E23" s="32">
        <v>0</v>
      </c>
    </row>
    <row r="24" spans="1:5" ht="15" customHeight="1" x14ac:dyDescent="0.5">
      <c r="A24" s="15" t="s">
        <v>156</v>
      </c>
      <c r="B24" s="196">
        <v>453335015.32999998</v>
      </c>
      <c r="C24" s="196">
        <v>341927409.91000003</v>
      </c>
      <c r="D24" s="196">
        <v>30616539.420000002</v>
      </c>
      <c r="E24" s="196">
        <v>825878964.65999997</v>
      </c>
    </row>
    <row r="25" spans="1:5" s="198" customFormat="1" ht="15" customHeight="1" x14ac:dyDescent="0.5">
      <c r="A25" s="204">
        <v>0</v>
      </c>
      <c r="B25" s="204">
        <v>0</v>
      </c>
      <c r="C25" s="204">
        <v>0</v>
      </c>
      <c r="D25" s="204">
        <v>0</v>
      </c>
      <c r="E25" s="204">
        <v>0</v>
      </c>
    </row>
    <row r="26" spans="1:5" ht="15" customHeight="1" x14ac:dyDescent="0.5">
      <c r="A26" s="15" t="s">
        <v>157</v>
      </c>
      <c r="B26" s="196">
        <v>473271508.44</v>
      </c>
      <c r="C26" s="196">
        <v>353367089.44999999</v>
      </c>
      <c r="D26" s="196">
        <v>165927358.31999999</v>
      </c>
      <c r="E26" s="196">
        <v>992565956.21000004</v>
      </c>
    </row>
    <row r="27" spans="1:5" ht="15" hidden="1" customHeight="1" x14ac:dyDescent="0.5"/>
    <row r="28" spans="1:5" ht="15" hidden="1" customHeight="1" x14ac:dyDescent="0.5"/>
    <row r="29" spans="1:5" ht="15" hidden="1" customHeight="1" x14ac:dyDescent="0.5"/>
    <row r="30" spans="1:5" ht="15" hidden="1" customHeight="1" x14ac:dyDescent="0.5"/>
    <row r="31" spans="1:5" ht="15" hidden="1" customHeight="1" x14ac:dyDescent="0.5"/>
    <row r="32" spans="1:5"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7"/>
  <dimension ref="A1:D50"/>
  <sheetViews>
    <sheetView showRuler="0" workbookViewId="0"/>
  </sheetViews>
  <sheetFormatPr defaultColWidth="0" defaultRowHeight="15" zeroHeight="1" x14ac:dyDescent="0.5"/>
  <cols>
    <col min="1" max="4" width="12.83203125" style="2" customWidth="1"/>
    <col min="5" max="16384" width="8.88671875" style="2" hidden="1"/>
  </cols>
  <sheetData>
    <row r="1" spans="1:4" s="17" customFormat="1" ht="15" customHeight="1" x14ac:dyDescent="0.6">
      <c r="A1" s="195">
        <v>0</v>
      </c>
      <c r="B1" s="195">
        <v>1</v>
      </c>
      <c r="C1" s="195">
        <v>2</v>
      </c>
      <c r="D1" s="195">
        <v>3</v>
      </c>
    </row>
    <row r="2" spans="1:4" ht="15" customHeight="1" x14ac:dyDescent="0.5">
      <c r="A2" s="15" t="s">
        <v>7</v>
      </c>
      <c r="B2" s="32">
        <v>0</v>
      </c>
      <c r="C2" s="32">
        <v>0</v>
      </c>
      <c r="D2" s="32">
        <v>0</v>
      </c>
    </row>
    <row r="3" spans="1:4" ht="15" customHeight="1" x14ac:dyDescent="0.5">
      <c r="A3" s="15" t="s">
        <v>205</v>
      </c>
      <c r="B3" s="32">
        <v>0</v>
      </c>
      <c r="C3" s="32">
        <v>0</v>
      </c>
      <c r="D3" s="32">
        <v>0</v>
      </c>
    </row>
    <row r="4" spans="1:4" ht="15" customHeight="1" x14ac:dyDescent="0.5">
      <c r="A4" s="15" t="s">
        <v>72</v>
      </c>
      <c r="B4" s="196">
        <v>3492254.52</v>
      </c>
      <c r="C4" s="196">
        <v>1796596456.4400001</v>
      </c>
      <c r="D4" s="196">
        <v>1800088710.96</v>
      </c>
    </row>
    <row r="5" spans="1:4" ht="15" customHeight="1" x14ac:dyDescent="0.5">
      <c r="A5" s="15" t="s">
        <v>74</v>
      </c>
      <c r="B5" s="32">
        <v>0</v>
      </c>
      <c r="C5" s="32">
        <v>0</v>
      </c>
      <c r="D5" s="32">
        <v>0</v>
      </c>
    </row>
    <row r="6" spans="1:4" ht="15" customHeight="1" x14ac:dyDescent="0.5">
      <c r="A6" s="15" t="s">
        <v>206</v>
      </c>
      <c r="B6" s="196">
        <v>2832867.77</v>
      </c>
      <c r="C6" s="32">
        <v>0</v>
      </c>
      <c r="D6" s="196">
        <v>2832867.77</v>
      </c>
    </row>
    <row r="7" spans="1:4" ht="15" customHeight="1" x14ac:dyDescent="0.5">
      <c r="A7" s="15" t="s">
        <v>77</v>
      </c>
      <c r="B7" s="196">
        <v>12485.85</v>
      </c>
      <c r="C7" s="32">
        <v>0</v>
      </c>
      <c r="D7" s="196">
        <v>12485.85</v>
      </c>
    </row>
    <row r="8" spans="1:4" ht="15" customHeight="1" x14ac:dyDescent="0.5">
      <c r="A8" s="15" t="s">
        <v>25</v>
      </c>
      <c r="B8" s="196">
        <v>6337608.1399999997</v>
      </c>
      <c r="C8" s="196">
        <v>1796596456.4400001</v>
      </c>
      <c r="D8" s="196">
        <v>1802934064.5799999</v>
      </c>
    </row>
    <row r="9" spans="1:4" ht="15" customHeight="1" x14ac:dyDescent="0.5">
      <c r="A9" s="15" t="s">
        <v>207</v>
      </c>
      <c r="B9" s="32">
        <v>0</v>
      </c>
      <c r="C9" s="32">
        <v>0</v>
      </c>
      <c r="D9" s="32">
        <v>0</v>
      </c>
    </row>
    <row r="10" spans="1:4" ht="15" customHeight="1" x14ac:dyDescent="0.5">
      <c r="A10" s="15" t="s">
        <v>208</v>
      </c>
      <c r="B10" s="196">
        <v>6337608.1399999997</v>
      </c>
      <c r="C10" s="196">
        <v>1796596456.4400001</v>
      </c>
      <c r="D10" s="196">
        <v>1802934064.5799999</v>
      </c>
    </row>
    <row r="11" spans="1:4" s="198" customFormat="1" ht="15" customHeight="1" x14ac:dyDescent="0.5">
      <c r="A11" s="209" t="s">
        <v>209</v>
      </c>
      <c r="B11" s="214">
        <v>6337608.1399999997</v>
      </c>
      <c r="C11" s="214">
        <v>1796596456.4400001</v>
      </c>
      <c r="D11" s="214">
        <v>1802934064.5799999</v>
      </c>
    </row>
    <row r="12" spans="1:4" ht="15" customHeight="1" x14ac:dyDescent="0.5">
      <c r="A12" s="15" t="s">
        <v>210</v>
      </c>
      <c r="B12" s="32">
        <v>0</v>
      </c>
      <c r="C12" s="32">
        <v>0</v>
      </c>
      <c r="D12" s="32">
        <v>0</v>
      </c>
    </row>
    <row r="13" spans="1:4" ht="15" hidden="1" customHeight="1" x14ac:dyDescent="0.5">
      <c r="A13" s="15"/>
      <c r="B13" s="15"/>
      <c r="C13" s="15"/>
      <c r="D13" s="15"/>
    </row>
    <row r="14" spans="1:4" ht="15" hidden="1" customHeight="1" x14ac:dyDescent="0.5">
      <c r="A14" s="15"/>
      <c r="B14" s="15"/>
      <c r="C14" s="15"/>
      <c r="D14" s="15"/>
    </row>
    <row r="15" spans="1:4" ht="15" hidden="1" customHeight="1" x14ac:dyDescent="0.5">
      <c r="A15" s="15"/>
      <c r="B15" s="15"/>
      <c r="C15" s="15"/>
      <c r="D15" s="15"/>
    </row>
    <row r="16" spans="1:4" ht="15" hidden="1" customHeight="1" x14ac:dyDescent="0.5"/>
    <row r="17" ht="15" hidden="1" customHeight="1" x14ac:dyDescent="0.5"/>
    <row r="18" ht="15" hidden="1" customHeight="1" x14ac:dyDescent="0.5"/>
    <row r="19" ht="15" hidden="1" customHeight="1" x14ac:dyDescent="0.5"/>
    <row r="20" ht="15" hidden="1" customHeight="1" x14ac:dyDescent="0.5"/>
    <row r="21" ht="15" hidden="1" customHeight="1" x14ac:dyDescent="0.5"/>
    <row r="22" ht="15" hidden="1" customHeight="1" x14ac:dyDescent="0.5"/>
    <row r="23" ht="15" hidden="1" customHeight="1" x14ac:dyDescent="0.5"/>
    <row r="24" ht="15" hidden="1" customHeight="1" x14ac:dyDescent="0.5"/>
    <row r="25" ht="15" hidden="1" customHeight="1" x14ac:dyDescent="0.5"/>
    <row r="26" ht="15" hidden="1" customHeight="1" x14ac:dyDescent="0.5"/>
    <row r="27" ht="15" hidden="1" customHeight="1" x14ac:dyDescent="0.5"/>
    <row r="28" ht="15" hidden="1" customHeight="1" x14ac:dyDescent="0.5"/>
    <row r="29" ht="15" hidden="1" customHeight="1" x14ac:dyDescent="0.5"/>
    <row r="30" ht="15" hidden="1" customHeight="1" x14ac:dyDescent="0.5"/>
    <row r="31" ht="15" hidden="1" customHeight="1" x14ac:dyDescent="0.5"/>
    <row r="32"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48"/>
  <dimension ref="A1:E50"/>
  <sheetViews>
    <sheetView showRuler="0" workbookViewId="0"/>
  </sheetViews>
  <sheetFormatPr defaultColWidth="0" defaultRowHeight="15" zeroHeight="1" x14ac:dyDescent="0.5"/>
  <cols>
    <col min="1" max="5" width="12.83203125" style="2" customWidth="1"/>
    <col min="6" max="16384" width="8.88671875" style="2" hidden="1"/>
  </cols>
  <sheetData>
    <row r="1" spans="1:5" s="17" customFormat="1" ht="15" customHeight="1" x14ac:dyDescent="0.6">
      <c r="A1" s="195">
        <v>0</v>
      </c>
      <c r="B1" s="195">
        <v>1</v>
      </c>
      <c r="C1" s="195">
        <v>2</v>
      </c>
      <c r="D1" s="195">
        <v>3</v>
      </c>
      <c r="E1" s="195">
        <v>4</v>
      </c>
    </row>
    <row r="2" spans="1:5" ht="15" customHeight="1" x14ac:dyDescent="0.5">
      <c r="A2" s="15" t="s">
        <v>7</v>
      </c>
      <c r="B2" s="32">
        <v>0</v>
      </c>
      <c r="C2" s="32">
        <v>0</v>
      </c>
      <c r="D2" s="32">
        <v>0</v>
      </c>
      <c r="E2" s="32">
        <v>0</v>
      </c>
    </row>
    <row r="3" spans="1:5" ht="15" customHeight="1" x14ac:dyDescent="0.5">
      <c r="A3" s="15" t="s">
        <v>216</v>
      </c>
      <c r="B3" s="32">
        <v>0</v>
      </c>
      <c r="C3" s="196">
        <v>32579.81</v>
      </c>
      <c r="D3" s="196">
        <v>3459674.71</v>
      </c>
      <c r="E3" s="196">
        <v>3492254.52</v>
      </c>
    </row>
    <row r="4" spans="1:5" ht="15" customHeight="1" x14ac:dyDescent="0.5">
      <c r="A4" s="15" t="s">
        <v>74</v>
      </c>
      <c r="B4" s="32">
        <v>0</v>
      </c>
      <c r="C4" s="32">
        <v>0</v>
      </c>
      <c r="D4" s="32">
        <v>0</v>
      </c>
      <c r="E4" s="32">
        <v>0</v>
      </c>
    </row>
    <row r="5" spans="1:5" ht="15" customHeight="1" x14ac:dyDescent="0.5">
      <c r="A5" s="15" t="s">
        <v>206</v>
      </c>
      <c r="B5" s="32">
        <v>0</v>
      </c>
      <c r="C5" s="32">
        <v>0</v>
      </c>
      <c r="D5" s="196">
        <v>2832867.77</v>
      </c>
      <c r="E5" s="196">
        <v>2832867.77</v>
      </c>
    </row>
    <row r="6" spans="1:5" ht="15" customHeight="1" x14ac:dyDescent="0.5">
      <c r="A6" s="15" t="s">
        <v>77</v>
      </c>
      <c r="B6" s="32">
        <v>0</v>
      </c>
      <c r="C6" s="32">
        <v>0</v>
      </c>
      <c r="D6" s="196">
        <v>12485.85</v>
      </c>
      <c r="E6" s="196">
        <v>12485.85</v>
      </c>
    </row>
    <row r="7" spans="1:5" ht="15" customHeight="1" x14ac:dyDescent="0.5">
      <c r="A7" s="15" t="s">
        <v>25</v>
      </c>
      <c r="B7" s="32">
        <v>0</v>
      </c>
      <c r="C7" s="196">
        <v>32579.81</v>
      </c>
      <c r="D7" s="196">
        <v>6305028.3300000001</v>
      </c>
      <c r="E7" s="196">
        <v>6337608.1399999997</v>
      </c>
    </row>
    <row r="8" spans="1:5" ht="15" customHeight="1" x14ac:dyDescent="0.5">
      <c r="A8" s="15" t="s">
        <v>207</v>
      </c>
      <c r="B8" s="32">
        <v>0</v>
      </c>
      <c r="C8" s="32">
        <v>0</v>
      </c>
      <c r="D8" s="32">
        <v>0</v>
      </c>
      <c r="E8" s="32">
        <v>0</v>
      </c>
    </row>
    <row r="9" spans="1:5" ht="15" customHeight="1" x14ac:dyDescent="0.5">
      <c r="A9" s="15" t="s">
        <v>208</v>
      </c>
      <c r="B9" s="32">
        <v>0</v>
      </c>
      <c r="C9" s="196">
        <v>32579.81</v>
      </c>
      <c r="D9" s="196">
        <v>6305028.3300000001</v>
      </c>
      <c r="E9" s="196">
        <v>6337608.1399999997</v>
      </c>
    </row>
    <row r="10" spans="1:5" s="198" customFormat="1" ht="15" customHeight="1" x14ac:dyDescent="0.5">
      <c r="A10" s="209" t="s">
        <v>209</v>
      </c>
      <c r="B10" s="204">
        <v>0</v>
      </c>
      <c r="C10" s="214">
        <v>32579.81</v>
      </c>
      <c r="D10" s="214">
        <v>6305028.3300000001</v>
      </c>
      <c r="E10" s="214">
        <v>6337608.1399999997</v>
      </c>
    </row>
    <row r="11" spans="1:5" ht="15" customHeight="1" x14ac:dyDescent="0.5">
      <c r="A11" s="15" t="s">
        <v>217</v>
      </c>
      <c r="B11" s="32">
        <v>0</v>
      </c>
      <c r="C11" s="32">
        <v>0</v>
      </c>
      <c r="D11" s="32">
        <v>0</v>
      </c>
      <c r="E11" s="32">
        <v>0</v>
      </c>
    </row>
    <row r="12" spans="1:5" ht="15" hidden="1" customHeight="1" x14ac:dyDescent="0.5">
      <c r="A12" s="15"/>
      <c r="B12" s="15"/>
      <c r="C12" s="15"/>
      <c r="D12" s="15"/>
      <c r="E12" s="15"/>
    </row>
    <row r="13" spans="1:5" ht="15" hidden="1" customHeight="1" x14ac:dyDescent="0.5">
      <c r="A13" s="15"/>
      <c r="B13" s="15"/>
      <c r="C13" s="15"/>
      <c r="D13" s="15"/>
      <c r="E13" s="15"/>
    </row>
    <row r="14" spans="1:5" ht="15" hidden="1" customHeight="1" x14ac:dyDescent="0.5">
      <c r="A14" s="15"/>
      <c r="B14" s="15"/>
      <c r="C14" s="15"/>
      <c r="D14" s="15"/>
      <c r="E14" s="15"/>
    </row>
    <row r="15" spans="1:5" ht="15" hidden="1" customHeight="1" x14ac:dyDescent="0.5">
      <c r="A15" s="15"/>
      <c r="B15" s="15"/>
      <c r="C15" s="15"/>
      <c r="D15" s="15"/>
      <c r="E15" s="15"/>
    </row>
    <row r="16" spans="1:5" ht="15" hidden="1" customHeight="1" x14ac:dyDescent="0.5"/>
    <row r="17" ht="15" hidden="1" customHeight="1" x14ac:dyDescent="0.5"/>
    <row r="18" ht="15" hidden="1" customHeight="1" x14ac:dyDescent="0.5"/>
    <row r="19" ht="15" hidden="1" customHeight="1" x14ac:dyDescent="0.5"/>
    <row r="20" ht="15" hidden="1" customHeight="1" x14ac:dyDescent="0.5"/>
    <row r="21" ht="15" hidden="1" customHeight="1" x14ac:dyDescent="0.5"/>
    <row r="22" ht="15" hidden="1" customHeight="1" x14ac:dyDescent="0.5"/>
    <row r="23" ht="15" hidden="1" customHeight="1" x14ac:dyDescent="0.5"/>
    <row r="24" ht="15" hidden="1" customHeight="1" x14ac:dyDescent="0.5"/>
    <row r="25" ht="15" hidden="1" customHeight="1" x14ac:dyDescent="0.5"/>
    <row r="26" ht="15" hidden="1" customHeight="1" x14ac:dyDescent="0.5"/>
    <row r="27" ht="15" hidden="1" customHeight="1" x14ac:dyDescent="0.5"/>
    <row r="28" ht="15" hidden="1" customHeight="1" x14ac:dyDescent="0.5"/>
    <row r="29" ht="15" hidden="1" customHeight="1" x14ac:dyDescent="0.5"/>
    <row r="30" ht="15" hidden="1" customHeight="1" x14ac:dyDescent="0.5"/>
    <row r="31" ht="15" hidden="1" customHeight="1" x14ac:dyDescent="0.5"/>
    <row r="32"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9"/>
  <dimension ref="A1:C50"/>
  <sheetViews>
    <sheetView showRuler="0" workbookViewId="0"/>
  </sheetViews>
  <sheetFormatPr defaultColWidth="0" defaultRowHeight="15" zeroHeight="1" x14ac:dyDescent="0.5"/>
  <cols>
    <col min="1" max="3" width="12.83203125" style="2" customWidth="1"/>
    <col min="4" max="16384" width="8.88671875" style="2" hidden="1"/>
  </cols>
  <sheetData>
    <row r="1" spans="1:3" s="17" customFormat="1" ht="15" customHeight="1" x14ac:dyDescent="0.6">
      <c r="A1" s="195">
        <v>0</v>
      </c>
      <c r="B1" s="195">
        <v>1</v>
      </c>
      <c r="C1" s="195">
        <v>2</v>
      </c>
    </row>
    <row r="2" spans="1:3" ht="15" customHeight="1" x14ac:dyDescent="0.5">
      <c r="A2" s="15" t="s">
        <v>7</v>
      </c>
      <c r="B2" s="32">
        <v>0</v>
      </c>
      <c r="C2" s="32">
        <v>0</v>
      </c>
    </row>
    <row r="3" spans="1:3" ht="15" customHeight="1" x14ac:dyDescent="0.5">
      <c r="A3" s="15" t="s">
        <v>71</v>
      </c>
      <c r="B3" s="32">
        <v>0</v>
      </c>
      <c r="C3" s="32">
        <v>0</v>
      </c>
    </row>
    <row r="4" spans="1:3" ht="15" customHeight="1" x14ac:dyDescent="0.5">
      <c r="A4" s="15" t="s">
        <v>72</v>
      </c>
      <c r="B4" s="196">
        <v>1796596456.4400001</v>
      </c>
      <c r="C4" s="196">
        <v>1796596456.4400001</v>
      </c>
    </row>
    <row r="5" spans="1:3" ht="15" customHeight="1" x14ac:dyDescent="0.5">
      <c r="A5" s="15" t="s">
        <v>25</v>
      </c>
      <c r="B5" s="196">
        <v>1796596456.4400001</v>
      </c>
      <c r="C5" s="196">
        <v>1796596456.4400001</v>
      </c>
    </row>
    <row r="6" spans="1:3" ht="15" customHeight="1" x14ac:dyDescent="0.5">
      <c r="A6" s="15" t="s">
        <v>207</v>
      </c>
      <c r="B6" s="32">
        <v>0</v>
      </c>
      <c r="C6" s="32">
        <v>0</v>
      </c>
    </row>
    <row r="7" spans="1:3" ht="15" customHeight="1" x14ac:dyDescent="0.5">
      <c r="A7" s="15" t="s">
        <v>208</v>
      </c>
      <c r="B7" s="196">
        <v>1796596456.4400001</v>
      </c>
      <c r="C7" s="196">
        <v>1796596456.4400001</v>
      </c>
    </row>
    <row r="8" spans="1:3" s="198" customFormat="1" ht="15" customHeight="1" x14ac:dyDescent="0.5">
      <c r="A8" s="209" t="s">
        <v>209</v>
      </c>
      <c r="B8" s="214">
        <v>1796596456.4400001</v>
      </c>
      <c r="C8" s="214">
        <v>1796596456.4400001</v>
      </c>
    </row>
    <row r="9" spans="1:3" ht="15" customHeight="1" x14ac:dyDescent="0.5">
      <c r="A9" s="15" t="s">
        <v>217</v>
      </c>
      <c r="B9" s="32">
        <v>0</v>
      </c>
      <c r="C9" s="32">
        <v>0</v>
      </c>
    </row>
    <row r="10" spans="1:3" ht="15" hidden="1" customHeight="1" x14ac:dyDescent="0.5"/>
    <row r="11" spans="1:3" ht="15" hidden="1" customHeight="1" x14ac:dyDescent="0.5"/>
    <row r="12" spans="1:3" ht="15" hidden="1" customHeight="1" x14ac:dyDescent="0.5"/>
    <row r="13" spans="1:3" ht="15" hidden="1" customHeight="1" x14ac:dyDescent="0.5"/>
    <row r="14" spans="1:3" ht="15" hidden="1" customHeight="1" x14ac:dyDescent="0.5"/>
    <row r="15" spans="1:3" ht="15" hidden="1" customHeight="1" x14ac:dyDescent="0.5"/>
    <row r="16" spans="1:3" ht="15" hidden="1" customHeight="1" x14ac:dyDescent="0.5"/>
    <row r="17" ht="15" hidden="1" customHeight="1" x14ac:dyDescent="0.5"/>
    <row r="18" ht="15" hidden="1" customHeight="1" x14ac:dyDescent="0.5"/>
    <row r="19" ht="15" hidden="1" customHeight="1" x14ac:dyDescent="0.5"/>
    <row r="20" ht="15" hidden="1" customHeight="1" x14ac:dyDescent="0.5"/>
    <row r="21" ht="15" hidden="1" customHeight="1" x14ac:dyDescent="0.5"/>
    <row r="22" ht="15" hidden="1" customHeight="1" x14ac:dyDescent="0.5"/>
    <row r="23" ht="15" hidden="1" customHeight="1" x14ac:dyDescent="0.5"/>
    <row r="24" ht="15" hidden="1" customHeight="1" x14ac:dyDescent="0.5"/>
    <row r="25" ht="15" hidden="1" customHeight="1" x14ac:dyDescent="0.5"/>
    <row r="26" ht="15" hidden="1" customHeight="1" x14ac:dyDescent="0.5"/>
    <row r="27" ht="15" hidden="1" customHeight="1" x14ac:dyDescent="0.5"/>
    <row r="28" ht="15" hidden="1" customHeight="1" x14ac:dyDescent="0.5"/>
    <row r="29" ht="15" hidden="1" customHeight="1" x14ac:dyDescent="0.5"/>
    <row r="30" ht="15" hidden="1" customHeight="1" x14ac:dyDescent="0.5"/>
    <row r="31" ht="15" hidden="1" customHeight="1" x14ac:dyDescent="0.5"/>
    <row r="32"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50"/>
  <dimension ref="A1:D50"/>
  <sheetViews>
    <sheetView showRuler="0" workbookViewId="0"/>
  </sheetViews>
  <sheetFormatPr defaultColWidth="0" defaultRowHeight="15" zeroHeight="1" x14ac:dyDescent="0.5"/>
  <cols>
    <col min="1" max="4" width="12.83203125" style="2" customWidth="1"/>
    <col min="5" max="16384" width="8.88671875" style="2" hidden="1"/>
  </cols>
  <sheetData>
    <row r="1" spans="1:4" s="17" customFormat="1" ht="15" customHeight="1" x14ac:dyDescent="0.6">
      <c r="A1" s="195">
        <v>0</v>
      </c>
      <c r="B1" s="195">
        <v>1</v>
      </c>
      <c r="C1" s="195">
        <v>2</v>
      </c>
      <c r="D1" s="195">
        <v>3</v>
      </c>
    </row>
    <row r="2" spans="1:4" ht="15" customHeight="1" x14ac:dyDescent="0.5">
      <c r="A2" s="15" t="s">
        <v>228</v>
      </c>
      <c r="B2" s="32">
        <v>0</v>
      </c>
      <c r="C2" s="32">
        <v>0</v>
      </c>
      <c r="D2" s="32">
        <v>0</v>
      </c>
    </row>
    <row r="3" spans="1:4" ht="15" customHeight="1" x14ac:dyDescent="0.5">
      <c r="A3" s="15" t="s">
        <v>229</v>
      </c>
      <c r="B3" s="32">
        <v>0</v>
      </c>
      <c r="C3" s="32">
        <v>0</v>
      </c>
      <c r="D3" s="32">
        <v>0</v>
      </c>
    </row>
    <row r="4" spans="1:4" ht="15" customHeight="1" x14ac:dyDescent="0.5">
      <c r="A4" s="15" t="s">
        <v>230</v>
      </c>
      <c r="B4" s="196">
        <v>3685942.05</v>
      </c>
      <c r="C4" s="32">
        <v>0</v>
      </c>
      <c r="D4" s="196">
        <v>3685942.05</v>
      </c>
    </row>
    <row r="5" spans="1:4" ht="15" customHeight="1" x14ac:dyDescent="0.5">
      <c r="A5" s="15" t="s">
        <v>231</v>
      </c>
      <c r="B5" s="196">
        <v>3685942.05</v>
      </c>
      <c r="C5" s="32">
        <v>0</v>
      </c>
      <c r="D5" s="196">
        <v>3685942.05</v>
      </c>
    </row>
    <row r="6" spans="1:4" ht="15" customHeight="1" x14ac:dyDescent="0.5">
      <c r="A6" s="15" t="s">
        <v>232</v>
      </c>
      <c r="B6" s="32">
        <v>0</v>
      </c>
      <c r="C6" s="32">
        <v>0</v>
      </c>
      <c r="D6" s="32">
        <v>0</v>
      </c>
    </row>
    <row r="7" spans="1:4" ht="15" customHeight="1" x14ac:dyDescent="0.5">
      <c r="A7" s="15" t="s">
        <v>233</v>
      </c>
      <c r="B7" s="32">
        <v>0</v>
      </c>
      <c r="C7" s="32">
        <v>0</v>
      </c>
      <c r="D7" s="32">
        <v>0</v>
      </c>
    </row>
    <row r="8" spans="1:4" ht="15" customHeight="1" x14ac:dyDescent="0.5">
      <c r="A8" s="15" t="s">
        <v>234</v>
      </c>
      <c r="B8" s="196">
        <v>154877.66</v>
      </c>
      <c r="C8" s="196">
        <v>11364028.58</v>
      </c>
      <c r="D8" s="196">
        <v>11518906.24</v>
      </c>
    </row>
    <row r="9" spans="1:4" ht="15" customHeight="1" x14ac:dyDescent="0.5">
      <c r="A9" s="15" t="s">
        <v>235</v>
      </c>
      <c r="B9" s="196">
        <v>154877.66</v>
      </c>
      <c r="C9" s="196">
        <v>11364028.58</v>
      </c>
      <c r="D9" s="196">
        <v>11518906.24</v>
      </c>
    </row>
    <row r="10" spans="1:4" ht="15" customHeight="1" x14ac:dyDescent="0.5">
      <c r="A10" s="15" t="s">
        <v>236</v>
      </c>
      <c r="B10" s="196">
        <v>154877.66</v>
      </c>
      <c r="C10" s="196">
        <v>11364028.58</v>
      </c>
      <c r="D10" s="196">
        <v>11518906.24</v>
      </c>
    </row>
    <row r="11" spans="1:4" ht="15" customHeight="1" x14ac:dyDescent="0.5">
      <c r="A11" s="15" t="s">
        <v>237</v>
      </c>
      <c r="B11" s="196">
        <v>154877.66</v>
      </c>
      <c r="C11" s="196">
        <v>11364028.58</v>
      </c>
      <c r="D11" s="196">
        <v>11518906.24</v>
      </c>
    </row>
    <row r="12" spans="1:4" ht="15" customHeight="1" x14ac:dyDescent="0.5">
      <c r="A12" s="15" t="s">
        <v>238</v>
      </c>
      <c r="B12" s="32">
        <v>0</v>
      </c>
      <c r="C12" s="32">
        <v>0</v>
      </c>
      <c r="D12" s="32">
        <v>0</v>
      </c>
    </row>
    <row r="13" spans="1:4" ht="15" customHeight="1" x14ac:dyDescent="0.5">
      <c r="A13" s="15" t="s">
        <v>239</v>
      </c>
      <c r="B13" s="32">
        <v>0</v>
      </c>
      <c r="C13" s="196">
        <v>14298696126.299999</v>
      </c>
      <c r="D13" s="196">
        <v>14298696126.299999</v>
      </c>
    </row>
    <row r="14" spans="1:4" ht="15" customHeight="1" x14ac:dyDescent="0.5">
      <c r="A14" s="15" t="s">
        <v>148</v>
      </c>
      <c r="B14" s="32">
        <v>109001180</v>
      </c>
      <c r="C14" s="32">
        <v>0</v>
      </c>
      <c r="D14" s="32">
        <v>109001180</v>
      </c>
    </row>
    <row r="15" spans="1:4" ht="15" customHeight="1" x14ac:dyDescent="0.5">
      <c r="A15" s="15" t="s">
        <v>240</v>
      </c>
      <c r="B15" s="32">
        <v>109001180</v>
      </c>
      <c r="C15" s="196">
        <v>14298696126.299999</v>
      </c>
      <c r="D15" s="196">
        <v>14407697306.299999</v>
      </c>
    </row>
    <row r="16" spans="1:4" ht="15" customHeight="1" x14ac:dyDescent="0.5">
      <c r="A16" s="15" t="s">
        <v>241</v>
      </c>
      <c r="B16" s="196">
        <v>112841999.70999999</v>
      </c>
      <c r="C16" s="196">
        <v>14310060154.879999</v>
      </c>
      <c r="D16" s="196">
        <v>14422902154.59</v>
      </c>
    </row>
    <row r="17" spans="1:4" ht="15" customHeight="1" x14ac:dyDescent="0.5">
      <c r="A17" s="15" t="s">
        <v>242</v>
      </c>
      <c r="B17" s="32">
        <v>0</v>
      </c>
      <c r="C17" s="32">
        <v>0</v>
      </c>
      <c r="D17" s="32">
        <v>0</v>
      </c>
    </row>
    <row r="18" spans="1:4" ht="15" customHeight="1" x14ac:dyDescent="0.5">
      <c r="A18" s="15" t="s">
        <v>243</v>
      </c>
      <c r="B18" s="32">
        <v>0</v>
      </c>
      <c r="C18" s="196">
        <v>11071771.01</v>
      </c>
      <c r="D18" s="196">
        <v>11071771.01</v>
      </c>
    </row>
    <row r="19" spans="1:4" ht="15" customHeight="1" x14ac:dyDescent="0.5">
      <c r="A19" s="15" t="s">
        <v>142</v>
      </c>
      <c r="B19" s="196">
        <v>113909949.36</v>
      </c>
      <c r="C19" s="196">
        <v>14219960942.42</v>
      </c>
      <c r="D19" s="196">
        <v>14333870891.780001</v>
      </c>
    </row>
    <row r="20" spans="1:4" ht="15" customHeight="1" x14ac:dyDescent="0.5">
      <c r="A20" s="15" t="s">
        <v>244</v>
      </c>
      <c r="B20" s="196">
        <v>113909949.36</v>
      </c>
      <c r="C20" s="196">
        <v>14231032713.43</v>
      </c>
      <c r="D20" s="196">
        <v>14344942662.790001</v>
      </c>
    </row>
    <row r="21" spans="1:4" ht="15" customHeight="1" x14ac:dyDescent="0.5">
      <c r="A21" s="15" t="s">
        <v>245</v>
      </c>
      <c r="B21" s="196">
        <v>-1067949.6500000099</v>
      </c>
      <c r="C21" s="196">
        <v>79027441.4499989</v>
      </c>
      <c r="D21" s="196">
        <v>77959491.799999207</v>
      </c>
    </row>
    <row r="22" spans="1:4" ht="15" customHeight="1" x14ac:dyDescent="0.5">
      <c r="A22" s="15" t="s">
        <v>207</v>
      </c>
      <c r="B22" s="32">
        <v>0</v>
      </c>
      <c r="C22" s="32">
        <v>0</v>
      </c>
      <c r="D22" s="32">
        <v>0</v>
      </c>
    </row>
    <row r="23" spans="1:4" ht="15" customHeight="1" x14ac:dyDescent="0.5">
      <c r="A23" s="15" t="s">
        <v>246</v>
      </c>
      <c r="B23" s="196">
        <v>7405557.79</v>
      </c>
      <c r="C23" s="196">
        <v>1717569014.99</v>
      </c>
      <c r="D23" s="196">
        <v>1724974572.78</v>
      </c>
    </row>
    <row r="24" spans="1:4" ht="15" customHeight="1" x14ac:dyDescent="0.5">
      <c r="A24" s="15" t="s">
        <v>247</v>
      </c>
      <c r="B24" s="196">
        <v>7405557.79</v>
      </c>
      <c r="C24" s="196">
        <v>1717569014.99</v>
      </c>
      <c r="D24" s="196">
        <v>1724974572.78</v>
      </c>
    </row>
    <row r="25" spans="1:4" s="198" customFormat="1" ht="15" customHeight="1" x14ac:dyDescent="0.5">
      <c r="A25" s="209" t="s">
        <v>248</v>
      </c>
      <c r="B25" s="214">
        <v>6337608.1399999904</v>
      </c>
      <c r="C25" s="214">
        <v>1796596456.4400001</v>
      </c>
      <c r="D25" s="214">
        <v>1802934064.5799999</v>
      </c>
    </row>
    <row r="26" spans="1:4" ht="15" customHeight="1" x14ac:dyDescent="0.5">
      <c r="A26" s="15" t="s">
        <v>210</v>
      </c>
      <c r="B26" s="32">
        <v>0</v>
      </c>
      <c r="C26" s="32">
        <v>0</v>
      </c>
      <c r="D26" s="32">
        <v>0</v>
      </c>
    </row>
    <row r="27" spans="1:4" ht="15" hidden="1" customHeight="1" x14ac:dyDescent="0.5">
      <c r="A27" s="15"/>
      <c r="B27" s="15"/>
      <c r="C27" s="15"/>
      <c r="D27" s="15"/>
    </row>
    <row r="28" spans="1:4" ht="15" hidden="1" customHeight="1" x14ac:dyDescent="0.5"/>
    <row r="29" spans="1:4" ht="15" hidden="1" customHeight="1" x14ac:dyDescent="0.5"/>
    <row r="30" spans="1:4" ht="15" hidden="1" customHeight="1" x14ac:dyDescent="0.5"/>
    <row r="31" spans="1:4" ht="15" hidden="1" customHeight="1" x14ac:dyDescent="0.5"/>
    <row r="32" spans="1:4"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51"/>
  <dimension ref="A1:E50"/>
  <sheetViews>
    <sheetView showRuler="0" workbookViewId="0"/>
  </sheetViews>
  <sheetFormatPr defaultColWidth="0" defaultRowHeight="15" zeroHeight="1" x14ac:dyDescent="0.5"/>
  <cols>
    <col min="1" max="5" width="12.83203125" style="2" customWidth="1"/>
    <col min="6" max="16384" width="8.88671875" style="2" hidden="1"/>
  </cols>
  <sheetData>
    <row r="1" spans="1:5" s="17" customFormat="1" ht="15" customHeight="1" x14ac:dyDescent="0.6">
      <c r="A1" s="195">
        <v>0</v>
      </c>
      <c r="B1" s="195">
        <v>1</v>
      </c>
      <c r="C1" s="195">
        <v>2</v>
      </c>
      <c r="D1" s="195">
        <v>3</v>
      </c>
      <c r="E1" s="195">
        <v>4</v>
      </c>
    </row>
    <row r="2" spans="1:5" ht="15" customHeight="1" x14ac:dyDescent="0.5">
      <c r="A2" s="15" t="s">
        <v>228</v>
      </c>
      <c r="B2" s="32">
        <v>0</v>
      </c>
      <c r="C2" s="32">
        <v>0</v>
      </c>
      <c r="D2" s="32">
        <v>0</v>
      </c>
      <c r="E2" s="32">
        <v>0</v>
      </c>
    </row>
    <row r="3" spans="1:5" ht="15" customHeight="1" x14ac:dyDescent="0.5">
      <c r="A3" s="15" t="s">
        <v>229</v>
      </c>
      <c r="B3" s="32">
        <v>0</v>
      </c>
      <c r="C3" s="32">
        <v>0</v>
      </c>
      <c r="D3" s="32">
        <v>0</v>
      </c>
      <c r="E3" s="32">
        <v>0</v>
      </c>
    </row>
    <row r="4" spans="1:5" ht="15" customHeight="1" x14ac:dyDescent="0.5">
      <c r="A4" s="15" t="s">
        <v>230</v>
      </c>
      <c r="B4" s="32">
        <v>0</v>
      </c>
      <c r="C4" s="32">
        <v>0</v>
      </c>
      <c r="D4" s="196">
        <v>3685942.05</v>
      </c>
      <c r="E4" s="196">
        <v>3685942.05</v>
      </c>
    </row>
    <row r="5" spans="1:5" ht="15" customHeight="1" x14ac:dyDescent="0.5">
      <c r="A5" s="15" t="s">
        <v>231</v>
      </c>
      <c r="B5" s="32">
        <v>0</v>
      </c>
      <c r="C5" s="32">
        <v>0</v>
      </c>
      <c r="D5" s="196">
        <v>3685942.05</v>
      </c>
      <c r="E5" s="196">
        <v>3685942.05</v>
      </c>
    </row>
    <row r="6" spans="1:5" ht="15" customHeight="1" x14ac:dyDescent="0.5">
      <c r="A6" s="15" t="s">
        <v>232</v>
      </c>
      <c r="B6" s="32">
        <v>0</v>
      </c>
      <c r="C6" s="32">
        <v>0</v>
      </c>
      <c r="D6" s="32">
        <v>0</v>
      </c>
      <c r="E6" s="32">
        <v>0</v>
      </c>
    </row>
    <row r="7" spans="1:5" ht="15" customHeight="1" x14ac:dyDescent="0.5">
      <c r="A7" s="15" t="s">
        <v>233</v>
      </c>
      <c r="B7" s="32">
        <v>0</v>
      </c>
      <c r="C7" s="32">
        <v>0</v>
      </c>
      <c r="D7" s="32">
        <v>0</v>
      </c>
      <c r="E7" s="32">
        <v>0</v>
      </c>
    </row>
    <row r="8" spans="1:5" ht="15" customHeight="1" x14ac:dyDescent="0.5">
      <c r="A8" s="15" t="s">
        <v>253</v>
      </c>
      <c r="B8" s="32">
        <v>0</v>
      </c>
      <c r="C8" s="32">
        <v>0</v>
      </c>
      <c r="D8" s="196">
        <v>154877.66</v>
      </c>
      <c r="E8" s="196">
        <v>154877.66</v>
      </c>
    </row>
    <row r="9" spans="1:5" ht="15" customHeight="1" x14ac:dyDescent="0.5">
      <c r="A9" s="15" t="s">
        <v>235</v>
      </c>
      <c r="B9" s="32">
        <v>0</v>
      </c>
      <c r="C9" s="32">
        <v>0</v>
      </c>
      <c r="D9" s="196">
        <v>154877.66</v>
      </c>
      <c r="E9" s="196">
        <v>154877.66</v>
      </c>
    </row>
    <row r="10" spans="1:5" ht="15" customHeight="1" x14ac:dyDescent="0.5">
      <c r="A10" s="15" t="s">
        <v>236</v>
      </c>
      <c r="B10" s="32">
        <v>0</v>
      </c>
      <c r="C10" s="32">
        <v>0</v>
      </c>
      <c r="D10" s="196">
        <v>154877.66</v>
      </c>
      <c r="E10" s="196">
        <v>154877.66</v>
      </c>
    </row>
    <row r="11" spans="1:5" ht="15" customHeight="1" x14ac:dyDescent="0.5">
      <c r="A11" s="15" t="s">
        <v>237</v>
      </c>
      <c r="B11" s="32">
        <v>0</v>
      </c>
      <c r="C11" s="32">
        <v>0</v>
      </c>
      <c r="D11" s="196">
        <v>154877.66</v>
      </c>
      <c r="E11" s="196">
        <v>3995697.37</v>
      </c>
    </row>
    <row r="12" spans="1:5" ht="15" customHeight="1" x14ac:dyDescent="0.5">
      <c r="A12" s="15" t="s">
        <v>238</v>
      </c>
      <c r="B12" s="32">
        <v>0</v>
      </c>
      <c r="C12" s="32">
        <v>0</v>
      </c>
      <c r="D12" s="32">
        <v>0</v>
      </c>
      <c r="E12" s="32">
        <v>0</v>
      </c>
    </row>
    <row r="13" spans="1:5" ht="15" customHeight="1" x14ac:dyDescent="0.5">
      <c r="A13" s="15" t="s">
        <v>148</v>
      </c>
      <c r="B13" s="32">
        <v>109001180</v>
      </c>
      <c r="C13" s="32">
        <v>0</v>
      </c>
      <c r="D13" s="32">
        <v>0</v>
      </c>
      <c r="E13" s="32">
        <v>109001180</v>
      </c>
    </row>
    <row r="14" spans="1:5" ht="15" customHeight="1" x14ac:dyDescent="0.5">
      <c r="A14" s="15" t="s">
        <v>240</v>
      </c>
      <c r="B14" s="32">
        <v>109001180</v>
      </c>
      <c r="C14" s="32">
        <v>0</v>
      </c>
      <c r="D14" s="32">
        <v>0</v>
      </c>
      <c r="E14" s="32">
        <v>109001180</v>
      </c>
    </row>
    <row r="15" spans="1:5" ht="15" customHeight="1" x14ac:dyDescent="0.5">
      <c r="A15" s="15" t="s">
        <v>241</v>
      </c>
      <c r="B15" s="32">
        <v>109001180</v>
      </c>
      <c r="C15" s="32">
        <v>0</v>
      </c>
      <c r="D15" s="196">
        <v>3840819.71</v>
      </c>
      <c r="E15" s="196">
        <v>112996877.37</v>
      </c>
    </row>
    <row r="16" spans="1:5" ht="15" customHeight="1" x14ac:dyDescent="0.5">
      <c r="A16" s="15" t="s">
        <v>242</v>
      </c>
      <c r="B16" s="32">
        <v>0</v>
      </c>
      <c r="C16" s="32">
        <v>0</v>
      </c>
      <c r="D16" s="32">
        <v>0</v>
      </c>
      <c r="E16" s="32">
        <v>0</v>
      </c>
    </row>
    <row r="17" spans="1:5" ht="15" customHeight="1" x14ac:dyDescent="0.5">
      <c r="A17" s="15" t="s">
        <v>142</v>
      </c>
      <c r="B17" s="32">
        <v>109001180</v>
      </c>
      <c r="C17" s="32">
        <v>0</v>
      </c>
      <c r="D17" s="196">
        <v>4908769.3600000003</v>
      </c>
      <c r="E17" s="196">
        <v>113909949.36</v>
      </c>
    </row>
    <row r="18" spans="1:5" ht="15" customHeight="1" x14ac:dyDescent="0.5">
      <c r="A18" s="15" t="s">
        <v>244</v>
      </c>
      <c r="B18" s="32">
        <v>109001180</v>
      </c>
      <c r="C18" s="32">
        <v>0</v>
      </c>
      <c r="D18" s="196">
        <v>4908769.3600000003</v>
      </c>
      <c r="E18" s="196">
        <v>113909949.36</v>
      </c>
    </row>
    <row r="19" spans="1:5" ht="15" customHeight="1" x14ac:dyDescent="0.5">
      <c r="A19" s="15" t="s">
        <v>245</v>
      </c>
      <c r="B19" s="32">
        <v>0</v>
      </c>
      <c r="C19" s="32">
        <v>0</v>
      </c>
      <c r="D19" s="196">
        <v>-1067949.6499999999</v>
      </c>
      <c r="E19" s="196">
        <v>-1067949.6499999999</v>
      </c>
    </row>
    <row r="20" spans="1:5" ht="15" customHeight="1" x14ac:dyDescent="0.5">
      <c r="A20" s="15" t="s">
        <v>207</v>
      </c>
      <c r="B20" s="32">
        <v>0</v>
      </c>
      <c r="C20" s="32">
        <v>0</v>
      </c>
      <c r="D20" s="32">
        <v>0</v>
      </c>
      <c r="E20" s="32">
        <v>0</v>
      </c>
    </row>
    <row r="21" spans="1:5" ht="15" customHeight="1" x14ac:dyDescent="0.5">
      <c r="A21" s="15" t="s">
        <v>246</v>
      </c>
      <c r="B21" s="32">
        <v>0</v>
      </c>
      <c r="C21" s="196">
        <v>32579.81</v>
      </c>
      <c r="D21" s="196">
        <v>7372977.9800000004</v>
      </c>
      <c r="E21" s="196">
        <v>7405557.79</v>
      </c>
    </row>
    <row r="22" spans="1:5" s="198" customFormat="1" ht="15" customHeight="1" x14ac:dyDescent="0.5">
      <c r="A22" s="209" t="s">
        <v>248</v>
      </c>
      <c r="B22" s="204">
        <v>0</v>
      </c>
      <c r="C22" s="214">
        <v>32579.81</v>
      </c>
      <c r="D22" s="214">
        <v>6305028.3300000001</v>
      </c>
      <c r="E22" s="214">
        <v>6337608.1399999997</v>
      </c>
    </row>
    <row r="23" spans="1:5" ht="15" customHeight="1" x14ac:dyDescent="0.5">
      <c r="A23" s="15" t="s">
        <v>217</v>
      </c>
      <c r="B23" s="32">
        <v>0</v>
      </c>
      <c r="C23" s="32">
        <v>0</v>
      </c>
      <c r="D23" s="32">
        <v>0</v>
      </c>
      <c r="E23" s="32">
        <v>0</v>
      </c>
    </row>
    <row r="24" spans="1:5" ht="15" hidden="1" customHeight="1" x14ac:dyDescent="0.5">
      <c r="A24" s="15"/>
      <c r="B24" s="15"/>
      <c r="C24" s="15"/>
      <c r="D24" s="15"/>
      <c r="E24" s="15"/>
    </row>
    <row r="25" spans="1:5" ht="15" hidden="1" customHeight="1" x14ac:dyDescent="0.5"/>
    <row r="26" spans="1:5" ht="15" hidden="1" customHeight="1" x14ac:dyDescent="0.5"/>
    <row r="27" spans="1:5" ht="15" hidden="1" customHeight="1" x14ac:dyDescent="0.5"/>
    <row r="28" spans="1:5" ht="15" hidden="1" customHeight="1" x14ac:dyDescent="0.5"/>
    <row r="29" spans="1:5" ht="15" hidden="1" customHeight="1" x14ac:dyDescent="0.5"/>
    <row r="30" spans="1:5" ht="15" hidden="1" customHeight="1" x14ac:dyDescent="0.5"/>
    <row r="31" spans="1:5" ht="15" hidden="1" customHeight="1" x14ac:dyDescent="0.5"/>
    <row r="32" spans="1:5"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52"/>
  <dimension ref="A1:C50"/>
  <sheetViews>
    <sheetView showRuler="0" workbookViewId="0"/>
  </sheetViews>
  <sheetFormatPr defaultColWidth="0" defaultRowHeight="15" zeroHeight="1" x14ac:dyDescent="0.5"/>
  <cols>
    <col min="1" max="3" width="12.83203125" style="2" customWidth="1"/>
    <col min="4" max="16384" width="8.88671875" style="2" hidden="1"/>
  </cols>
  <sheetData>
    <row r="1" spans="1:3" s="17" customFormat="1" ht="15" customHeight="1" x14ac:dyDescent="0.6">
      <c r="A1" s="195">
        <v>0</v>
      </c>
      <c r="B1" s="195">
        <v>1</v>
      </c>
      <c r="C1" s="195">
        <v>2</v>
      </c>
    </row>
    <row r="2" spans="1:3" ht="15" customHeight="1" x14ac:dyDescent="0.5">
      <c r="A2" s="15" t="s">
        <v>228</v>
      </c>
      <c r="B2" s="32">
        <v>0</v>
      </c>
      <c r="C2" s="32">
        <v>0</v>
      </c>
    </row>
    <row r="3" spans="1:3" ht="15" customHeight="1" x14ac:dyDescent="0.5">
      <c r="A3" s="15" t="s">
        <v>232</v>
      </c>
      <c r="B3" s="32">
        <v>0</v>
      </c>
      <c r="C3" s="32">
        <v>0</v>
      </c>
    </row>
    <row r="4" spans="1:3" ht="15" customHeight="1" x14ac:dyDescent="0.5">
      <c r="A4" s="15" t="s">
        <v>233</v>
      </c>
      <c r="B4" s="32">
        <v>0</v>
      </c>
      <c r="C4" s="32">
        <v>0</v>
      </c>
    </row>
    <row r="5" spans="1:3" ht="15" customHeight="1" x14ac:dyDescent="0.5">
      <c r="A5" s="15" t="s">
        <v>234</v>
      </c>
      <c r="B5" s="196">
        <v>11364028.58</v>
      </c>
      <c r="C5" s="196">
        <v>11364028.58</v>
      </c>
    </row>
    <row r="6" spans="1:3" ht="15" customHeight="1" x14ac:dyDescent="0.5">
      <c r="A6" s="15" t="s">
        <v>235</v>
      </c>
      <c r="B6" s="196">
        <v>11364028.58</v>
      </c>
      <c r="C6" s="196">
        <v>11364028.58</v>
      </c>
    </row>
    <row r="7" spans="1:3" ht="15" customHeight="1" x14ac:dyDescent="0.5">
      <c r="A7" s="15" t="s">
        <v>236</v>
      </c>
      <c r="B7" s="196">
        <v>11364028.58</v>
      </c>
      <c r="C7" s="196">
        <v>11364028.58</v>
      </c>
    </row>
    <row r="8" spans="1:3" ht="15" customHeight="1" x14ac:dyDescent="0.5">
      <c r="A8" s="15" t="s">
        <v>237</v>
      </c>
      <c r="B8" s="196">
        <v>11364028.58</v>
      </c>
      <c r="C8" s="196">
        <v>11364028.58</v>
      </c>
    </row>
    <row r="9" spans="1:3" ht="15" customHeight="1" x14ac:dyDescent="0.5">
      <c r="A9" s="15" t="s">
        <v>238</v>
      </c>
      <c r="B9" s="32">
        <v>0</v>
      </c>
      <c r="C9" s="32">
        <v>0</v>
      </c>
    </row>
    <row r="10" spans="1:3" ht="15" customHeight="1" x14ac:dyDescent="0.5">
      <c r="A10" s="15" t="s">
        <v>239</v>
      </c>
      <c r="B10" s="196">
        <v>14298696126.299999</v>
      </c>
      <c r="C10" s="196">
        <v>14298696126.299999</v>
      </c>
    </row>
    <row r="11" spans="1:3" ht="15" customHeight="1" x14ac:dyDescent="0.5">
      <c r="A11" s="15" t="s">
        <v>240</v>
      </c>
      <c r="B11" s="196">
        <v>14298696126.299999</v>
      </c>
      <c r="C11" s="196">
        <v>14298696126.299999</v>
      </c>
    </row>
    <row r="12" spans="1:3" ht="15" customHeight="1" x14ac:dyDescent="0.5">
      <c r="A12" s="15" t="s">
        <v>241</v>
      </c>
      <c r="B12" s="196">
        <v>14310060154.879999</v>
      </c>
      <c r="C12" s="196">
        <v>14310060154.879999</v>
      </c>
    </row>
    <row r="13" spans="1:3" ht="15" customHeight="1" x14ac:dyDescent="0.5">
      <c r="A13" s="15" t="s">
        <v>242</v>
      </c>
      <c r="B13" s="32">
        <v>0</v>
      </c>
      <c r="C13" s="32">
        <v>0</v>
      </c>
    </row>
    <row r="14" spans="1:3" ht="15" customHeight="1" x14ac:dyDescent="0.5">
      <c r="A14" s="15" t="s">
        <v>243</v>
      </c>
      <c r="B14" s="196">
        <v>11071771.01</v>
      </c>
      <c r="C14" s="196">
        <v>11071771.01</v>
      </c>
    </row>
    <row r="15" spans="1:3" ht="15" customHeight="1" x14ac:dyDescent="0.5">
      <c r="A15" s="15" t="s">
        <v>142</v>
      </c>
      <c r="B15" s="196">
        <v>14219960942.42</v>
      </c>
      <c r="C15" s="196">
        <v>14219960942.42</v>
      </c>
    </row>
    <row r="16" spans="1:3" ht="15" customHeight="1" x14ac:dyDescent="0.5">
      <c r="A16" s="15" t="s">
        <v>244</v>
      </c>
      <c r="B16" s="196">
        <v>14231032713.43</v>
      </c>
      <c r="C16" s="196">
        <v>14231032713.43</v>
      </c>
    </row>
    <row r="17" spans="1:3" ht="15" customHeight="1" x14ac:dyDescent="0.5">
      <c r="A17" s="15" t="s">
        <v>245</v>
      </c>
      <c r="B17" s="196">
        <v>79027441.4499989</v>
      </c>
      <c r="C17" s="196">
        <v>79027441.4499989</v>
      </c>
    </row>
    <row r="18" spans="1:3" ht="15" customHeight="1" x14ac:dyDescent="0.5">
      <c r="A18" s="15" t="s">
        <v>207</v>
      </c>
      <c r="B18" s="32">
        <v>0</v>
      </c>
      <c r="C18" s="32">
        <v>0</v>
      </c>
    </row>
    <row r="19" spans="1:3" ht="15" customHeight="1" x14ac:dyDescent="0.5">
      <c r="A19" s="15" t="s">
        <v>246</v>
      </c>
      <c r="B19" s="196">
        <v>1717569014.99</v>
      </c>
      <c r="C19" s="196">
        <v>1717569014.99</v>
      </c>
    </row>
    <row r="20" spans="1:3" s="198" customFormat="1" ht="15" customHeight="1" x14ac:dyDescent="0.5">
      <c r="A20" s="209" t="s">
        <v>248</v>
      </c>
      <c r="B20" s="214">
        <v>1796596456.4400001</v>
      </c>
      <c r="C20" s="214">
        <v>1796596456.4400001</v>
      </c>
    </row>
    <row r="21" spans="1:3" ht="15" customHeight="1" x14ac:dyDescent="0.5">
      <c r="A21" s="15" t="s">
        <v>217</v>
      </c>
      <c r="B21" s="32">
        <v>0</v>
      </c>
      <c r="C21" s="32">
        <v>0</v>
      </c>
    </row>
    <row r="22" spans="1:3" ht="15" hidden="1" customHeight="1" x14ac:dyDescent="0.5">
      <c r="A22" s="15"/>
      <c r="B22" s="15"/>
      <c r="C22" s="15"/>
    </row>
    <row r="23" spans="1:3" ht="15" hidden="1" customHeight="1" x14ac:dyDescent="0.5">
      <c r="A23" s="15"/>
      <c r="B23" s="15"/>
      <c r="C23" s="15"/>
    </row>
    <row r="24" spans="1:3" ht="15" hidden="1" customHeight="1" x14ac:dyDescent="0.5"/>
    <row r="25" spans="1:3" ht="15" hidden="1" customHeight="1" x14ac:dyDescent="0.5"/>
    <row r="26" spans="1:3" ht="15" hidden="1" customHeight="1" x14ac:dyDescent="0.5"/>
    <row r="27" spans="1:3" ht="15" hidden="1" customHeight="1" x14ac:dyDescent="0.5"/>
    <row r="28" spans="1:3" ht="15" hidden="1" customHeight="1" x14ac:dyDescent="0.5"/>
    <row r="29" spans="1:3" ht="15" hidden="1" customHeight="1" x14ac:dyDescent="0.5"/>
    <row r="30" spans="1:3" ht="15" hidden="1" customHeight="1" x14ac:dyDescent="0.5"/>
    <row r="31" spans="1:3" ht="15" hidden="1" customHeight="1" x14ac:dyDescent="0.5"/>
    <row r="32" spans="1:3" ht="15" hidden="1" customHeight="1" x14ac:dyDescent="0.5"/>
    <row r="33" ht="15" hidden="1" customHeight="1" x14ac:dyDescent="0.5"/>
    <row r="34" ht="15" hidden="1" customHeight="1" x14ac:dyDescent="0.5"/>
    <row r="35" ht="15" hidden="1" customHeight="1" x14ac:dyDescent="0.5"/>
    <row r="36" ht="15" hidden="1" customHeight="1" x14ac:dyDescent="0.5"/>
    <row r="37" ht="15" hidden="1" customHeight="1" x14ac:dyDescent="0.5"/>
    <row r="38" ht="15" hidden="1" customHeight="1" x14ac:dyDescent="0.5"/>
    <row r="39" ht="15" hidden="1" customHeight="1" x14ac:dyDescent="0.5"/>
    <row r="40" ht="15" hidden="1" customHeight="1" x14ac:dyDescent="0.5"/>
    <row r="41" ht="15" hidden="1" customHeight="1" x14ac:dyDescent="0.5"/>
    <row r="42" ht="15" hidden="1" customHeight="1" x14ac:dyDescent="0.5"/>
    <row r="43" ht="15" hidden="1" customHeight="1" x14ac:dyDescent="0.5"/>
    <row r="44" ht="15" hidden="1" customHeight="1" x14ac:dyDescent="0.5"/>
    <row r="45" ht="15" hidden="1" customHeight="1" x14ac:dyDescent="0.5"/>
    <row r="46" ht="15" hidden="1" customHeight="1" x14ac:dyDescent="0.5"/>
    <row r="47" ht="15" hidden="1" customHeight="1" x14ac:dyDescent="0.5"/>
    <row r="48" ht="15" hidden="1" customHeight="1" x14ac:dyDescent="0.5"/>
    <row r="49" ht="15" hidden="1" customHeight="1" x14ac:dyDescent="0.5"/>
    <row r="50" ht="15" hidden="1" customHeight="1" x14ac:dyDescent="0.5"/>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52</vt:i4>
      </vt:variant>
      <vt:variant>
        <vt:lpstr>Named Ranges</vt:lpstr>
      </vt:variant>
      <vt:variant>
        <vt:i4>34</vt:i4>
      </vt:variant>
    </vt:vector>
  </HeadingPairs>
  <TitlesOfParts>
    <vt:vector size="86" baseType="lpstr">
      <vt:lpstr>Publishing</vt:lpstr>
      <vt:lpstr>Table of Contents</vt:lpstr>
      <vt:lpstr>Exhibit I</vt:lpstr>
      <vt:lpstr>Exhibit II</vt:lpstr>
      <vt:lpstr>Exhibit VI</vt:lpstr>
      <vt:lpstr>Exhibit VII</vt:lpstr>
      <vt:lpstr>Note 2 Capital Assets</vt:lpstr>
      <vt:lpstr>Note 3 Deposits of Cash in Bank</vt:lpstr>
      <vt:lpstr>Note 3 Investments</vt:lpstr>
      <vt:lpstr>Note 3 Credit Risk</vt:lpstr>
      <vt:lpstr>Note 5 Long Term Liabilities</vt:lpstr>
      <vt:lpstr>Note 7 Derivatives</vt:lpstr>
      <vt:lpstr>Note 12 Interfund</vt:lpstr>
      <vt:lpstr>Note 17 Risk Management</vt:lpstr>
      <vt:lpstr>Note 27 Taxes Rec' &amp; Payables</vt:lpstr>
      <vt:lpstr>Note 32 Govt Fund Balance</vt:lpstr>
      <vt:lpstr>Exhibit A-1</vt:lpstr>
      <vt:lpstr>Exhibit B-1 Final</vt:lpstr>
      <vt:lpstr>Exhibit C-1 Final</vt:lpstr>
      <vt:lpstr>Exhibit A-2</vt:lpstr>
      <vt:lpstr>Exhibit B-2 Final</vt:lpstr>
      <vt:lpstr>Exhibit C-2 Final</vt:lpstr>
      <vt:lpstr>Exhibit B-1</vt:lpstr>
      <vt:lpstr>Exhibit B-2</vt:lpstr>
      <vt:lpstr>Exhibit C-1</vt:lpstr>
      <vt:lpstr>Exhibit C-2</vt:lpstr>
      <vt:lpstr>Exhibit I-1</vt:lpstr>
      <vt:lpstr>Exhibit I-2</vt:lpstr>
      <vt:lpstr>Exhibit J-1</vt:lpstr>
      <vt:lpstr>Exhibit J-2</vt:lpstr>
      <vt:lpstr>Schedule 1-A</vt:lpstr>
      <vt:lpstr>Schedule 4</vt:lpstr>
      <vt:lpstr>Schedule 4 concluded</vt:lpstr>
      <vt:lpstr>Schedule 5</vt:lpstr>
      <vt:lpstr>Exhibit J-1 Final</vt:lpstr>
      <vt:lpstr>Exhibit VII Final</vt:lpstr>
      <vt:lpstr>Exhibit I-2 Final</vt:lpstr>
      <vt:lpstr>Exhibit J-2 Final</vt:lpstr>
      <vt:lpstr>Exhibit I - no Z rows</vt:lpstr>
      <vt:lpstr>Exhibit A-1 - no Z rows</vt:lpstr>
      <vt:lpstr>Exhibit B-1 no Z rows</vt:lpstr>
      <vt:lpstr>Exhibit C-1 no Z rows</vt:lpstr>
      <vt:lpstr>Exhibit II no Z rows</vt:lpstr>
      <vt:lpstr>Exhibit A-2 no Z rows</vt:lpstr>
      <vt:lpstr>Exhibit B-2 no Z rows</vt:lpstr>
      <vt:lpstr>Exhibit C-2 no Z rows</vt:lpstr>
      <vt:lpstr>Exhibit VI no Z rows</vt:lpstr>
      <vt:lpstr>Exhibit I-1 no Z rows</vt:lpstr>
      <vt:lpstr>Exhibit J-1 no Z rows</vt:lpstr>
      <vt:lpstr>Exhibit VII no Z rows</vt:lpstr>
      <vt:lpstr>Exhibit I-2 no Z rows</vt:lpstr>
      <vt:lpstr>Exhibit J-2 no Z rows</vt:lpstr>
      <vt:lpstr>'Exhibit A-1'!Print_Area</vt:lpstr>
      <vt:lpstr>'Exhibit I'!Print_Area</vt:lpstr>
      <vt:lpstr>TitleRegion1.A19.G24.Note3Investments</vt:lpstr>
      <vt:lpstr>TitleRegion1.A2.B17.Note27</vt:lpstr>
      <vt:lpstr>TitleRegion1.A2.B5.Note12</vt:lpstr>
      <vt:lpstr>TitleRegion1.A2.C20.ExhibitJ2</vt:lpstr>
      <vt:lpstr>TitleRegion1.A2.C4.Note3Deposits</vt:lpstr>
      <vt:lpstr>TitleRegion1.A2.C9.ExhibitJ1</vt:lpstr>
      <vt:lpstr>TitleRegion1.A2.E12.Note32</vt:lpstr>
      <vt:lpstr>TitleRegion1.A2.E14.ExhibitI1</vt:lpstr>
      <vt:lpstr>TitleRegion1.A2.E21.ExhibitC2</vt:lpstr>
      <vt:lpstr>TitleRegion1.A2.E23.ExhibitI2</vt:lpstr>
      <vt:lpstr>TitleRegion1.A2.E31.ExhibitC1</vt:lpstr>
      <vt:lpstr>TitleRegion1.A2.E5.Note17</vt:lpstr>
      <vt:lpstr>TitleRegion1.A2.F15.Note7</vt:lpstr>
      <vt:lpstr>TitleRegion1.A2.F61.Schedule4</vt:lpstr>
      <vt:lpstr>TitleRegion1.A2.G10.Note2</vt:lpstr>
      <vt:lpstr>TitleRegion1.A2.H35.Note3CreditRisk</vt:lpstr>
      <vt:lpstr>TitleRegion1.A2.H4.Note5</vt:lpstr>
      <vt:lpstr>TitleRegion1.A2.J18.Schedule1A</vt:lpstr>
      <vt:lpstr>TitleRegion1.A2.M22.ExhibitB2</vt:lpstr>
      <vt:lpstr>TitleRegion1.A2.M32.ExhibitB1</vt:lpstr>
      <vt:lpstr>TitleRegion1.A2.U41.ExhibitA1</vt:lpstr>
      <vt:lpstr>TitleRegion1.A2.W39.ExhibitA2</vt:lpstr>
      <vt:lpstr>TitleRegion1.A26.G31.Note3Investments</vt:lpstr>
      <vt:lpstr>TitleRegion1.A3.D16.Exhibit6</vt:lpstr>
      <vt:lpstr>TitleRegion1.A3.D29.Exhibit7</vt:lpstr>
      <vt:lpstr>TitleRegion1.A3.E43.Exhibit2</vt:lpstr>
      <vt:lpstr>TitleRegion1.A3.E48.Exhibit1</vt:lpstr>
      <vt:lpstr>TitleRegion1.A3.F16.Schedule5</vt:lpstr>
      <vt:lpstr>TitleRegion1.A3.G17.Note3Investments</vt:lpstr>
      <vt:lpstr>TitleRegion1.A33.G39.Note3Investments</vt:lpstr>
      <vt:lpstr>TitleRegion2.A17.F29.Schedule5</vt:lpstr>
      <vt:lpstr>TitleRegion2.A37.H69.Note3CreditRisk</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Venkata Bugga</cp:lastModifiedBy>
  <cp:revision>2</cp:revision>
  <dcterms:created xsi:type="dcterms:W3CDTF">2025-10-31T15:57:44Z</dcterms:created>
  <dcterms:modified xsi:type="dcterms:W3CDTF">2026-08-18T16:42:18Z</dcterms:modified>
</cp:coreProperties>
</file>