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G:\AccessibilityTesting\~VB Working Folder\2026\AccessHub\AR-26-0523  SCTASK1096847  EXCEL  Brain  July 31\"/>
    </mc:Choice>
  </mc:AlternateContent>
  <xr:revisionPtr revIDLastSave="0" documentId="13_ncr:1_{C1E96069-DA29-46DE-A0AD-41EF49725FF1}" xr6:coauthVersionLast="47" xr6:coauthVersionMax="47" xr10:uidLastSave="{00000000-0000-0000-0000-000000000000}"/>
  <bookViews>
    <workbookView xWindow="-96" yWindow="-96" windowWidth="23232" windowHeight="12432" xr2:uid="{00000000-000D-0000-FFFF-FFFF00000000}"/>
  </bookViews>
  <sheets>
    <sheet name="Table of Contents" sheetId="24" r:id="rId1"/>
    <sheet name="Exhibit I" sheetId="8" r:id="rId2"/>
    <sheet name="Exhibit II" sheetId="10" r:id="rId3"/>
    <sheet name="Note 2 Capital Assets" sheetId="15" r:id="rId4"/>
    <sheet name="Note 2 Capital Assets Continued" sheetId="22" r:id="rId5"/>
    <sheet name="Note 3" sheetId="18" r:id="rId6"/>
    <sheet name="Note 5 Long-term Liabilities" sheetId="16" r:id="rId7"/>
    <sheet name="Note 8 Operating Leases" sheetId="17" r:id="rId8"/>
    <sheet name="Note 8 Future Lease Payments" sheetId="21" r:id="rId9"/>
    <sheet name="Note 8 SBITA" sheetId="19" r:id="rId10"/>
    <sheet name="Note 8 Future Subscription Pay" sheetId="23" r:id="rId11"/>
    <sheet name="Note 12 Interfund Activity" sheetId="20" r:id="rId12"/>
    <sheet name="Exhibit A-1" sheetId="12" r:id="rId13"/>
    <sheet name="Exhbit A-2" sheetId="14" r:id="rId14"/>
  </sheets>
  <definedNames>
    <definedName name="_xlnm.Print_Area" localSheetId="1">'Exhibit I'!$A$2:$F$56</definedName>
    <definedName name="_xlnm.Print_Area" localSheetId="2">'Exhibit II'!$A$2:$F$52</definedName>
    <definedName name="_xlnm.Print_Area" localSheetId="3">'Note 2 Capital Assets'!$A$3:$I$28</definedName>
    <definedName name="_xlnm.Print_Area" localSheetId="5">'Note 3'!$A$2:$B$5</definedName>
    <definedName name="_xlnm.Print_Area" localSheetId="6">'Note 5 Long-term Liabilities'!$A$2:$G$5</definedName>
    <definedName name="_xlnm.Print_Area" localSheetId="7">'Note 8 Operating Leases'!$A$2:$B$8</definedName>
    <definedName name="_xlnm.Print_Area" localSheetId="9">'Note 8 SBITA'!#REF!</definedName>
    <definedName name="TableRegion1.A2.B5.Note8SBITAs">'Note 8 SBITA'!$A$2</definedName>
    <definedName name="TableRegion1.A2.D8.Note12InterfundActivity">'Note 12 Interfund Activity'!$A$2</definedName>
    <definedName name="TableRegion1.A3.B4.Note3">'Note 3'!$A$2</definedName>
    <definedName name="TableRegion1.A3.B5.Note8Operated">'Note 8 Operating Leases'!$A$2</definedName>
    <definedName name="TableRegion1.A3.E34.ExhibitA1">'Exhibit A-1'!$A$3</definedName>
    <definedName name="TableRegion1.A3.E42.ExhibitA2">'Exhbit A-2'!$A$3</definedName>
    <definedName name="TableRegion1.A3.F54.Exhibit2">'Exhibit II'!$A$3</definedName>
    <definedName name="TableRegion1.A3.F70.Exhibit1">'Exhibit I'!$A$3</definedName>
    <definedName name="TableRegion1.A3.G11.Note8Future">'Note 8 Future Lease Payments'!$A$4</definedName>
    <definedName name="TableRegion1.A3.G11.Note8FutureSubscriptionPay">'Note 8 Future Subscription Pay'!$A$4</definedName>
    <definedName name="TableRegion1.A3.H6.Note5">'Note 5 Long-term Liabilities'!$A$2</definedName>
    <definedName name="TableRegion1.A3.I15.Note2Continued">'Note 2 Capital Assets Continued'!$A$3</definedName>
    <definedName name="TableRegion1.A3.I25.Note2">'Note 2 Capital Assets'!$A$3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1" i="14" l="1"/>
  <c r="B41" i="14"/>
  <c r="E39" i="14"/>
  <c r="E41" i="14" s="1"/>
  <c r="D35" i="14"/>
  <c r="D36" i="14" s="1"/>
  <c r="D42" i="14" s="1"/>
  <c r="C35" i="14"/>
  <c r="B35" i="14"/>
  <c r="E34" i="14"/>
  <c r="E32" i="14"/>
  <c r="E31" i="14"/>
  <c r="E30" i="14"/>
  <c r="D26" i="14"/>
  <c r="C26" i="14"/>
  <c r="B26" i="14"/>
  <c r="E25" i="14"/>
  <c r="E24" i="14"/>
  <c r="E23" i="14"/>
  <c r="E21" i="14"/>
  <c r="E20" i="14"/>
  <c r="E19" i="14"/>
  <c r="E18" i="14"/>
  <c r="E17" i="14"/>
  <c r="E16" i="14"/>
  <c r="E15" i="14"/>
  <c r="E14" i="14"/>
  <c r="E13" i="14"/>
  <c r="D11" i="14"/>
  <c r="C11" i="14"/>
  <c r="B11" i="14"/>
  <c r="E10" i="14"/>
  <c r="E9" i="14"/>
  <c r="E8" i="14"/>
  <c r="E7" i="14"/>
  <c r="E6" i="14"/>
  <c r="C8" i="20"/>
  <c r="B8" i="20"/>
  <c r="C6" i="20"/>
  <c r="B6" i="20"/>
  <c r="B28" i="14" l="1"/>
  <c r="B36" i="14" s="1"/>
  <c r="B42" i="14" s="1"/>
  <c r="C28" i="14"/>
  <c r="E11" i="14"/>
  <c r="E26" i="14"/>
  <c r="E35" i="14"/>
  <c r="C41" i="14"/>
  <c r="C42" i="14" s="1"/>
  <c r="B4" i="17"/>
  <c r="B5" i="17" s="1"/>
  <c r="E28" i="14" l="1"/>
  <c r="E36" i="14" s="1"/>
  <c r="E42" i="14" s="1"/>
</calcChain>
</file>

<file path=xl/sharedStrings.xml><?xml version="1.0" encoding="utf-8"?>
<sst xmlns="http://schemas.openxmlformats.org/spreadsheetml/2006/main" count="393" uniqueCount="250">
  <si>
    <t xml:space="preserve">             Computer Software</t>
  </si>
  <si>
    <t xml:space="preserve">        Amortizable Assets - Intangible:</t>
  </si>
  <si>
    <t xml:space="preserve">      Legislative Appropriations</t>
  </si>
  <si>
    <t xml:space="preserve">         Depreciable Assets: </t>
  </si>
  <si>
    <t xml:space="preserve">              Less Accumlated Amortization:</t>
  </si>
  <si>
    <t xml:space="preserve">   Total Non-Current Liabilities</t>
  </si>
  <si>
    <t>Additions</t>
  </si>
  <si>
    <t xml:space="preserve">   Printing and Reproduction</t>
  </si>
  <si>
    <t xml:space="preserve">         Payroll Payable</t>
  </si>
  <si>
    <t>Expenditures</t>
  </si>
  <si>
    <t xml:space="preserve">   Salaries and Wages</t>
  </si>
  <si>
    <t xml:space="preserve">   Professional Fees and Services</t>
  </si>
  <si>
    <t xml:space="preserve">   Travel</t>
  </si>
  <si>
    <t xml:space="preserve">   Materials and Supplies</t>
  </si>
  <si>
    <t xml:space="preserve">      Capital Assets (Note 2):</t>
  </si>
  <si>
    <t>EXPENDITURES</t>
  </si>
  <si>
    <t>Total Expenditures/Expenses</t>
  </si>
  <si>
    <t>Restatements (Note 14)</t>
    <phoneticPr fontId="7"/>
  </si>
  <si>
    <t xml:space="preserve"> </t>
  </si>
  <si>
    <t xml:space="preserve">   Employee Benefits</t>
  </si>
  <si>
    <t>FUND FINANCIAL STATEMENT –</t>
  </si>
  <si>
    <t xml:space="preserve">   FUND BALANCES</t>
  </si>
  <si>
    <t>Restricted for:</t>
  </si>
  <si>
    <t>The accompanying notes to the financial statements are an integral part of this statement.</t>
  </si>
  <si>
    <t>Fund Balances (Deficits):</t>
  </si>
  <si>
    <t>Total Fund Balances</t>
  </si>
  <si>
    <t xml:space="preserve">            Furniture and Equipment</t>
  </si>
  <si>
    <t xml:space="preserve">               Less Accumulated Depreciation</t>
  </si>
  <si>
    <t xml:space="preserve">            Vehicles, Boats, and Aircraft</t>
  </si>
  <si>
    <t xml:space="preserve">     Unassigned</t>
  </si>
  <si>
    <t>FUND FINANCIAL STATEMENT</t>
  </si>
  <si>
    <t xml:space="preserve">         Cash in Bank (Note 3)</t>
  </si>
  <si>
    <t xml:space="preserve">      Interfund Receivable (Note 12)</t>
  </si>
  <si>
    <t xml:space="preserve">      Interfund Payable (Note 12)</t>
  </si>
  <si>
    <t>REVENUES</t>
  </si>
  <si>
    <t>Total Revenues</t>
  </si>
  <si>
    <t xml:space="preserve">   Other Expenditures</t>
  </si>
  <si>
    <t xml:space="preserve">   Invested in Capital Assets, Net of Related Debt</t>
  </si>
  <si>
    <t xml:space="preserve">      Receivables From:</t>
  </si>
  <si>
    <t xml:space="preserve">      Consumable Inventories</t>
  </si>
  <si>
    <t xml:space="preserve">   Current Liabilities:</t>
  </si>
  <si>
    <t xml:space="preserve">      Payables From:                               </t>
  </si>
  <si>
    <t xml:space="preserve">         Accounts Payable</t>
  </si>
  <si>
    <t xml:space="preserve">   Total Current Liabilities</t>
  </si>
  <si>
    <t xml:space="preserve">         Cash on Hand</t>
  </si>
  <si>
    <t xml:space="preserve">            Other Tangible Capital Assets</t>
  </si>
  <si>
    <t xml:space="preserve">         Non-Depreciable or Non-Amortizable:</t>
  </si>
  <si>
    <t>OTHER FINANCING SOURCES (USES)</t>
  </si>
  <si>
    <t>Total Other Financing Sources and Uses</t>
  </si>
  <si>
    <t xml:space="preserve">   Rentals and Leases</t>
  </si>
  <si>
    <t xml:space="preserve">     Nonspendable – Inventory</t>
    <phoneticPr fontId="7"/>
  </si>
  <si>
    <t xml:space="preserve">      Employees' Compensable Leave (Note 5)</t>
  </si>
  <si>
    <t xml:space="preserve">   Legislative Appropriations:</t>
  </si>
  <si>
    <t xml:space="preserve">   Total Non-Current Assets</t>
  </si>
  <si>
    <t xml:space="preserve">   Communication and Utilities</t>
  </si>
  <si>
    <t xml:space="preserve">   Repairs and Maintenance</t>
  </si>
  <si>
    <t xml:space="preserve">   Current Assets:</t>
  </si>
  <si>
    <t xml:space="preserve">      Cash and Cash Equivalents:</t>
  </si>
  <si>
    <t xml:space="preserve">         Accounts Receivable</t>
  </si>
  <si>
    <t xml:space="preserve">   Total Current Assets</t>
  </si>
  <si>
    <t>Lapsed Committed Revenue Appropriations</t>
  </si>
  <si>
    <t>Restatements  (Note 14)</t>
  </si>
  <si>
    <t>Total Net Position</t>
  </si>
  <si>
    <t>GOVERNMENT-WIDE STATEMENT OF NET POSITION</t>
  </si>
  <si>
    <t xml:space="preserve">   Net Change in Fund Balances/Net Position</t>
  </si>
  <si>
    <t>Net Position</t>
  </si>
  <si>
    <t>ASSETS</t>
  </si>
  <si>
    <t xml:space="preserve">   Non-Current Assets:</t>
  </si>
  <si>
    <t>Total Assets</t>
  </si>
  <si>
    <t xml:space="preserve">   Non-Current Liabilities:</t>
  </si>
  <si>
    <t xml:space="preserve">Total Liabilities </t>
  </si>
  <si>
    <t>Total Liabilities and Fund Balances</t>
  </si>
  <si>
    <t>Sale of Capital Assets</t>
  </si>
  <si>
    <t xml:space="preserve">   Capital Outlay (Note 2)</t>
  </si>
  <si>
    <t xml:space="preserve">Transfers Out </t>
  </si>
  <si>
    <t xml:space="preserve">      Original Appropriations </t>
  </si>
  <si>
    <t xml:space="preserve">      Additional Appropriations  </t>
  </si>
  <si>
    <t xml:space="preserve">   Licenses, Fees and Permits  </t>
  </si>
  <si>
    <t xml:space="preserve">   Sales of Goods and Services </t>
  </si>
  <si>
    <t xml:space="preserve">   Other </t>
  </si>
  <si>
    <t>Net Position/Net Change in Net Position</t>
  </si>
  <si>
    <t>LIABILITIES</t>
  </si>
  <si>
    <t>Long-Term Liabilities Adjustments</t>
  </si>
  <si>
    <t>Governmental Fund             Total</t>
  </si>
  <si>
    <t>Governmental Fund               Total</t>
  </si>
  <si>
    <t>Capital           Assets Adjustments</t>
  </si>
  <si>
    <t xml:space="preserve">   Payroll-Related Costs</t>
  </si>
  <si>
    <t>Transfers In</t>
  </si>
  <si>
    <t>Statement                     of                       Activities</t>
  </si>
  <si>
    <t>Statement of        Net Position</t>
  </si>
  <si>
    <t xml:space="preserve">            Construction in Progress</t>
  </si>
  <si>
    <t>Excess (Deficiency) of Revenues over (under)</t>
  </si>
  <si>
    <t>Gain/(Loss) on Sale of Capital Assets (Note 2)</t>
  </si>
  <si>
    <t>Total Governmental Activities Capital Assets, Net</t>
  </si>
  <si>
    <t>Amortizable Assets, Net</t>
  </si>
  <si>
    <t>Total Accumulated Amortization</t>
  </si>
  <si>
    <t>Computer Software</t>
  </si>
  <si>
    <t>Less Accumulated Amortization for:</t>
  </si>
  <si>
    <t>Total Intangible Assets at Historical Cost</t>
  </si>
  <si>
    <t xml:space="preserve">    Computer Software</t>
  </si>
  <si>
    <t>Intangible Capital Assets - Amortizable</t>
  </si>
  <si>
    <t>Depreciable Assets, Net</t>
  </si>
  <si>
    <t>Total Accumulated Depreciation</t>
  </si>
  <si>
    <t>Vehicles, Boats and Aircraft</t>
  </si>
  <si>
    <t>Furniture and Equipment</t>
  </si>
  <si>
    <t>Less Accumulated Depreciation for:</t>
  </si>
  <si>
    <t>Total Depreciable Assets at Historical Cost</t>
  </si>
  <si>
    <t>Depreciable Assets</t>
  </si>
  <si>
    <t>Total Non-depreciable or Non-amortizable Assets</t>
  </si>
  <si>
    <t xml:space="preserve">  Construction in Progress</t>
  </si>
  <si>
    <t>Other Tangible Capital Assets</t>
  </si>
  <si>
    <t>Non-depreciable or Non-amortizable Assets</t>
  </si>
  <si>
    <t>GOVERNMENTAL ACTIVITIES</t>
  </si>
  <si>
    <t>Deletions</t>
  </si>
  <si>
    <t xml:space="preserve">
Decrease Interagency Transfers</t>
  </si>
  <si>
    <t xml:space="preserve">
Increase Interagency Transfers</t>
  </si>
  <si>
    <t xml:space="preserve">
Completed CIP</t>
  </si>
  <si>
    <t xml:space="preserve">Adjustments </t>
  </si>
  <si>
    <t xml:space="preserve">   Total Governmental Activities</t>
  </si>
  <si>
    <t>Employees' Compensable Leave</t>
  </si>
  <si>
    <t>Thereafter</t>
  </si>
  <si>
    <t>Amounts Due Within One Year</t>
  </si>
  <si>
    <t>Reductions</t>
  </si>
  <si>
    <t>Governmental Activities</t>
  </si>
  <si>
    <t xml:space="preserve">   Total</t>
  </si>
  <si>
    <t>General – Operating Leases</t>
  </si>
  <si>
    <t>General – Rent Paid</t>
  </si>
  <si>
    <t xml:space="preserve"> Amount</t>
  </si>
  <si>
    <t>Fund Type 01</t>
  </si>
  <si>
    <t>Total Cash in Bank, per AFR, (Exhibit I)</t>
  </si>
  <si>
    <t>Cash In Bank – Carrying Amount</t>
  </si>
  <si>
    <t>Agency 304, GR D23 Fund 0001</t>
  </si>
  <si>
    <t>Consumable Supplies</t>
  </si>
  <si>
    <t>Agency 304, GR D23 Fund 3027</t>
  </si>
  <si>
    <t>GENERAL REVENUE (01)</t>
  </si>
  <si>
    <t>Source</t>
  </si>
  <si>
    <t>Interfund Payable</t>
  </si>
  <si>
    <t>Interfund Receivable</t>
  </si>
  <si>
    <t>Note 5: Long-term Liabilities</t>
  </si>
  <si>
    <t>Note: 8: Operating Leases</t>
  </si>
  <si>
    <t>Note 12: Interfund Activity and Transactions</t>
  </si>
  <si>
    <t>For the Fiscal Year Ended August 31, 2025</t>
  </si>
  <si>
    <t xml:space="preserve">Governmental Fund Type General Funds          </t>
  </si>
  <si>
    <t xml:space="preserve">          Cash in State Treasury</t>
  </si>
  <si>
    <t xml:space="preserve">      Other Assets</t>
  </si>
  <si>
    <t xml:space="preserve">              Buildings</t>
  </si>
  <si>
    <t xml:space="preserve">              Buildings-Amortization</t>
  </si>
  <si>
    <t xml:space="preserve">              Equipment</t>
  </si>
  <si>
    <t xml:space="preserve">              Equipment-Amortization</t>
  </si>
  <si>
    <t xml:space="preserve">              Subscription Asset</t>
  </si>
  <si>
    <t xml:space="preserve">              Subscription Asset - Amortization</t>
  </si>
  <si>
    <t xml:space="preserve">      Deposits Payable</t>
  </si>
  <si>
    <t xml:space="preserve">      Unearned Revenues</t>
  </si>
  <si>
    <t xml:space="preserve">      Interest Payable</t>
  </si>
  <si>
    <t xml:space="preserve">      Right to Use Lease Obligations</t>
  </si>
  <si>
    <t xml:space="preserve">      Subscription Liability</t>
  </si>
  <si>
    <t xml:space="preserve">   Unrestricted Net Position</t>
  </si>
  <si>
    <t xml:space="preserve">Governmental Fund Type General Funds </t>
  </si>
  <si>
    <t xml:space="preserve">   Claims and Judgements</t>
  </si>
  <si>
    <t xml:space="preserve">    Debt Service-Principal-Leases</t>
  </si>
  <si>
    <t xml:space="preserve">    Interest Other</t>
  </si>
  <si>
    <t xml:space="preserve">    Personal Property-Capital Lease</t>
  </si>
  <si>
    <t xml:space="preserve">    Increase in Obligation-Leases</t>
  </si>
  <si>
    <t>Increase in Obligation - Leases</t>
  </si>
  <si>
    <t>Legislative Financing Sources</t>
  </si>
  <si>
    <t>Appropriaitons Lapses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</si>
  <si>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</si>
  <si>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Fund Balances – Beginning September 1, 2024</t>
  </si>
  <si>
    <t>Fund Balances, September 1, 2024, as Restated</t>
  </si>
  <si>
    <t>Fund Balances – August 31, 2025</t>
  </si>
  <si>
    <t>Net Position-September 1, 2024</t>
  </si>
  <si>
    <t xml:space="preserve">Net Position, September 1, 2024, as Restated </t>
  </si>
  <si>
    <t>Net Position, August 31, 2025</t>
  </si>
  <si>
    <t xml:space="preserve">     Nonspendable – Inventory</t>
  </si>
  <si>
    <t xml:space="preserve">        Right to Use Assets:</t>
  </si>
  <si>
    <t xml:space="preserve">   Depreciation and Amortization Expense (Note 2)</t>
  </si>
  <si>
    <t>Restatements (Note 14)</t>
  </si>
  <si>
    <t>Balance
Sept. 1, 2024</t>
  </si>
  <si>
    <t>Balance
Aug. 31, 2025</t>
  </si>
  <si>
    <t>Intangible Right to Use Assets - Governmental Activities</t>
  </si>
  <si>
    <t>Amortizable Assets-IRTU</t>
  </si>
  <si>
    <t>Building and Building Improvemens</t>
  </si>
  <si>
    <t>Equipment</t>
  </si>
  <si>
    <t>Subscriptions</t>
  </si>
  <si>
    <t>Total Amortizable Assets-IRTU</t>
  </si>
  <si>
    <t>Accumulated Amortization-IRTU</t>
  </si>
  <si>
    <t>Subcriptions</t>
  </si>
  <si>
    <t>Total Governmental Activies, RTU Asstes, Net</t>
  </si>
  <si>
    <t>Balance         Sept. 1, 2024</t>
  </si>
  <si>
    <t>Other Changes</t>
  </si>
  <si>
    <t>Balance           Aug. 31, 2025</t>
  </si>
  <si>
    <t>Right to Use Lease Obligations</t>
  </si>
  <si>
    <t>Right to Use Subscription Obligations</t>
  </si>
  <si>
    <t>Year Ended Aug. 31, 2025</t>
  </si>
  <si>
    <t>Primary Government</t>
  </si>
  <si>
    <t>Year</t>
  </si>
  <si>
    <t>2031 thru 2035</t>
  </si>
  <si>
    <t>Totals</t>
  </si>
  <si>
    <t>Note 8: Future Lease Payments</t>
  </si>
  <si>
    <t>General – Subscription Paid</t>
  </si>
  <si>
    <t>General – Variable Payments</t>
  </si>
  <si>
    <t>Note 8: SBITAs</t>
  </si>
  <si>
    <t>2021 thru 2035</t>
  </si>
  <si>
    <t>Note 8: Future Subscription Payments</t>
  </si>
  <si>
    <t xml:space="preserve">  Agency 304 Total Interfund Payable/Receivable (Exh I)</t>
  </si>
  <si>
    <t>Agency 902, GR D23 Fund 0001</t>
  </si>
  <si>
    <t>Opioid Expenditures</t>
  </si>
  <si>
    <t xml:space="preserve">  Agency 902 Total Interfund Payable/Receivable (Exh I)</t>
  </si>
  <si>
    <t xml:space="preserve">Governmental Fund Type General Funds    (0001)                     U/F (0001)         </t>
  </si>
  <si>
    <t>Child Support Addenda Deducts - Suspense             (0001)                     U/F ( 8070)</t>
  </si>
  <si>
    <t>Statewide Procurement Division (SPD) Postage Fund         (0001)                        U/F (0999)</t>
  </si>
  <si>
    <t>Total           (Exhibit 1)</t>
  </si>
  <si>
    <t>Child Support Addenda Deducts - Suspense         (0001)              U/F ( 8070)</t>
  </si>
  <si>
    <t>Total                        (Exhibit II)</t>
  </si>
  <si>
    <t xml:space="preserve">   Debt Service Principle Leases</t>
  </si>
  <si>
    <t>Increase In Obligations - Leases/SBITA</t>
  </si>
  <si>
    <t>Appropriation Transfer-In Committed</t>
  </si>
  <si>
    <t>Table of Contents</t>
  </si>
  <si>
    <t>Financial Statement Line Items</t>
  </si>
  <si>
    <t>Return to TOC</t>
  </si>
  <si>
    <t>End of Sheet</t>
  </si>
  <si>
    <t>NOTE 2: Capital Assets Governmental Activities</t>
  </si>
  <si>
    <t>NOTE 2: Capital Assets Inangible Right to Use Assets -Governmental Activities</t>
  </si>
  <si>
    <t>Capital Asset Line Items</t>
  </si>
  <si>
    <t>Note 3 Deposits, Investments and Repurchase Agreements</t>
  </si>
  <si>
    <t>State Comptroller of Public Accounts (304) EXHIBIT A-2 Combined Statement of Revenues, Expenditures and Changes in Fund Balances/Statement of Activities – Governmental Funds</t>
  </si>
  <si>
    <t>EXHIBIT A-1 Combined Balance Sheet/Statement of Net Position – Governmental Funds</t>
  </si>
  <si>
    <t>EXHIBIT A-2 Combined Statement of Revenues, Expenditures and Changes in Fund Balances/Statement of Activities – Governmental Funds</t>
  </si>
  <si>
    <t>EXHIBIT I - Combined Balance Sheet/Statement of Net Position – Governmental Funds</t>
  </si>
  <si>
    <t>EXHIBIT II Combined Statement of Revenues, Expenditures and Changes in Fund Balances/Statement of Activities – Governmental Funds</t>
  </si>
  <si>
    <t>Note 2 Captial Assets Governmental Activities</t>
  </si>
  <si>
    <t>NOTE 2 Capital Assets Inangible Right to Use Assets -Governmental Activities</t>
  </si>
  <si>
    <t>State Comptroller of Public Accounts (304) Exhibit I Combined Balance Sheet/Statement of Net Position - Governmental Funds</t>
  </si>
  <si>
    <t>Capital Assets Adjustments</t>
  </si>
  <si>
    <t>State Comptroller of Public Accounts (304) EXHIBIT II Combined Statement of Revenues, Expenditures and 
Changes in Fund Balances/Statement of Activities – Governmental Funds</t>
  </si>
  <si>
    <t xml:space="preserve">Governmental Activties Principal </t>
  </si>
  <si>
    <t xml:space="preserve">Business-Type Activities 
Principle </t>
  </si>
  <si>
    <t xml:space="preserve">Business-Type Activities 
Interest </t>
  </si>
  <si>
    <t>Business-Type Activities 
Total Future Min. Lease Payments</t>
  </si>
  <si>
    <t>Governmental Activties 
Interest</t>
  </si>
  <si>
    <t>Governmental Activties Total Future Min. 
Lease Payments</t>
  </si>
  <si>
    <t xml:space="preserve">Governmental 
Activties 
Principal </t>
  </si>
  <si>
    <t>Governmental 
Activties
Interest</t>
  </si>
  <si>
    <t>Governmental Activties 
Total Future Min. Lease Payments</t>
  </si>
  <si>
    <t xml:space="preserve">Business-Type 
Activities 
Principle </t>
  </si>
  <si>
    <t xml:space="preserve">Business-Type 
Activities
Interest </t>
  </si>
  <si>
    <t>Business-Type Activities
Total Future Min. Lease Payments</t>
  </si>
  <si>
    <t>State Comptroller of Public Accounts (304) 
EXHIBIT A-1 Combined Balance Sheet/Statement of Net Position – Governmental Funds</t>
  </si>
  <si>
    <t>Amount</t>
  </si>
  <si>
    <t>GOVERNMENTAL AND BUSINESS 
TYPE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</si>
</sst>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#_);\(#,###\)"/>
    <numFmt numFmtId="165" formatCode="&quot;$&quot;* #,###_);&quot;$&quot;* \(#,###\)"/>
    <numFmt numFmtId="166" formatCode="&quot;$&quot;* #,##0.00_);&quot;$&quot;* \(#,##0.00\)"/>
    <numFmt numFmtId="167" formatCode="&quot;$&quot;* #,##0.00_);&quot;$&quot;* \(#,##0.00\);&quot;$&quot;* &quot;&quot;??_);_(@_)"/>
    <numFmt numFmtId="168" formatCode="#,##0.00_);\(#,##0.00\);\ &quot;&quot;??_);_(@_)"/>
    <numFmt numFmtId="169" formatCode="_(* #,##0.00_);_(* \(#,##0.00\);_(* &quot;0.00&quot;_);_(@_)"/>
    <numFmt numFmtId="170" formatCode="00"/>
    <numFmt numFmtId="171" formatCode="_(* #,##0_);_(* \(#,##0\);_(* &quot; &quot;_);_(@_)"/>
    <numFmt numFmtId="172" formatCode="&quot;$&quot;\ #,##0.00_);\(&quot;$&quot;\ #,##0.00\)"/>
    <numFmt numFmtId="173" formatCode="0000"/>
    <numFmt numFmtId="174" formatCode="#,##0.0_);\(#,##0.0\)"/>
  </numFmts>
  <fonts count="27">
    <font>
      <sz val="10"/>
      <name val="Arial"/>
    </font>
    <font>
      <sz val="18"/>
      <name val="95 Helvetica Black"/>
    </font>
    <font>
      <sz val="10"/>
      <name val="Times"/>
    </font>
    <font>
      <sz val="11"/>
      <name val="Times"/>
    </font>
    <font>
      <b/>
      <sz val="9"/>
      <name val="Helv"/>
    </font>
    <font>
      <b/>
      <sz val="10"/>
      <name val="Helv"/>
    </font>
    <font>
      <sz val="8"/>
      <name val="Times"/>
    </font>
    <font>
      <sz val="8"/>
      <name val="Verdana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Verdana"/>
      <family val="2"/>
    </font>
    <font>
      <sz val="10"/>
      <name val="Verdana"/>
      <family val="2"/>
    </font>
    <font>
      <u/>
      <sz val="16"/>
      <color theme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3"/>
      <color indexed="10"/>
      <name val="Arial"/>
      <family val="2"/>
    </font>
    <font>
      <sz val="13"/>
      <name val="Arial"/>
      <family val="2"/>
    </font>
    <font>
      <sz val="6"/>
      <name val="Arial"/>
      <family val="2"/>
    </font>
    <font>
      <u/>
      <sz val="12"/>
      <color rgb="FF0000FF"/>
      <name val="Arial"/>
      <family val="2"/>
    </font>
    <font>
      <sz val="12"/>
      <color rgb="FF0000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7">
    <xf numFmtId="0" fontId="0" fillId="0" borderId="0"/>
    <xf numFmtId="37" fontId="1" fillId="0" borderId="0" applyNumberFormat="0" applyProtection="0">
      <alignment horizontal="left"/>
      <protection locked="0"/>
    </xf>
    <xf numFmtId="37" fontId="3" fillId="0" borderId="0" applyNumberFormat="0" applyFill="0" applyBorder="0" applyProtection="0">
      <alignment horizontal="left"/>
      <protection locked="0"/>
    </xf>
    <xf numFmtId="1" fontId="4" fillId="0" borderId="0" applyFill="0" applyBorder="0" applyProtection="0">
      <alignment horizontal="center"/>
      <protection locked="0"/>
    </xf>
    <xf numFmtId="37" fontId="5" fillId="0" borderId="0" applyNumberFormat="0" applyFill="0" applyBorder="0" applyProtection="0">
      <alignment horizontal="left"/>
      <protection locked="0"/>
    </xf>
    <xf numFmtId="37" fontId="2" fillId="0" borderId="0" applyNumberFormat="0" applyProtection="0">
      <alignment horizontal="left"/>
      <protection locked="0"/>
    </xf>
    <xf numFmtId="164" fontId="2" fillId="0" borderId="0" applyFill="0" applyBorder="0" applyProtection="0">
      <alignment horizontal="right"/>
      <protection locked="0"/>
    </xf>
    <xf numFmtId="165" fontId="2" fillId="0" borderId="0" applyFill="0" applyBorder="0" applyProtection="0">
      <alignment horizontal="right"/>
      <protection locked="0"/>
    </xf>
    <xf numFmtId="37" fontId="2" fillId="0" borderId="0" applyFill="0" applyBorder="0" applyProtection="0">
      <alignment horizontal="right"/>
      <protection locked="0"/>
    </xf>
    <xf numFmtId="37" fontId="2" fillId="0" borderId="1" applyNumberFormat="0" applyFont="0" applyFill="0" applyAlignment="0" applyProtection="0">
      <alignment horizontal="left"/>
      <protection locked="0"/>
    </xf>
    <xf numFmtId="37" fontId="6" fillId="0" borderId="0" applyNumberFormat="0" applyFill="0" applyBorder="0" applyProtection="0">
      <alignment horizontal="left"/>
      <protection locked="0"/>
    </xf>
    <xf numFmtId="37" fontId="5" fillId="0" borderId="0" applyNumberFormat="0" applyAlignment="0">
      <protection locked="0"/>
    </xf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4" fontId="2" fillId="0" borderId="0" applyFill="0" applyBorder="0" applyProtection="0">
      <alignment horizontal="right"/>
      <protection locked="0"/>
    </xf>
    <xf numFmtId="4" fontId="2" fillId="0" borderId="0" applyFill="0" applyBorder="0" applyProtection="0">
      <alignment horizontal="right"/>
      <protection locked="0"/>
    </xf>
    <xf numFmtId="43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64">
    <xf numFmtId="0" fontId="0" fillId="0" borderId="0" xfId="0"/>
    <xf numFmtId="0" fontId="13" fillId="0" borderId="0" xfId="56" applyFont="1" applyFill="1"/>
    <xf numFmtId="0" fontId="8" fillId="0" borderId="0" xfId="0" applyFont="1"/>
    <xf numFmtId="38" fontId="15" fillId="0" borderId="0" xfId="0" applyNumberFormat="1" applyFont="1"/>
    <xf numFmtId="43" fontId="16" fillId="0" borderId="0" xfId="12" applyFont="1" applyFill="1" applyBorder="1"/>
    <xf numFmtId="38" fontId="16" fillId="0" borderId="0" xfId="0" applyNumberFormat="1" applyFont="1"/>
    <xf numFmtId="43" fontId="16" fillId="0" borderId="0" xfId="12" applyFont="1" applyFill="1"/>
    <xf numFmtId="167" fontId="16" fillId="0" borderId="0" xfId="7" applyNumberFormat="1" applyFont="1" applyFill="1" applyAlignment="1" applyProtection="1"/>
    <xf numFmtId="168" fontId="16" fillId="0" borderId="0" xfId="7" applyNumberFormat="1" applyFont="1" applyFill="1" applyAlignment="1" applyProtection="1"/>
    <xf numFmtId="169" fontId="16" fillId="0" borderId="2" xfId="6" applyNumberFormat="1" applyFont="1" applyFill="1" applyBorder="1" applyAlignment="1">
      <protection locked="0"/>
    </xf>
    <xf numFmtId="166" fontId="16" fillId="0" borderId="5" xfId="7" applyNumberFormat="1" applyFont="1" applyFill="1" applyBorder="1" applyAlignment="1">
      <protection locked="0"/>
    </xf>
    <xf numFmtId="164" fontId="16" fillId="0" borderId="0" xfId="6" applyFont="1" applyFill="1" applyAlignment="1" applyProtection="1"/>
    <xf numFmtId="38" fontId="16" fillId="0" borderId="0" xfId="0" applyNumberFormat="1" applyFont="1" applyAlignment="1">
      <alignment horizontal="left"/>
    </xf>
    <xf numFmtId="37" fontId="15" fillId="0" borderId="0" xfId="5" applyFont="1" applyAlignment="1">
      <alignment horizontal="left" vertical="center"/>
      <protection locked="0"/>
    </xf>
    <xf numFmtId="43" fontId="15" fillId="0" borderId="0" xfId="12" applyFont="1" applyFill="1" applyBorder="1" applyAlignment="1" applyProtection="1">
      <alignment horizontal="left" vertical="center"/>
      <protection locked="0"/>
    </xf>
    <xf numFmtId="43" fontId="16" fillId="0" borderId="0" xfId="12" applyFont="1" applyFill="1" applyBorder="1" applyAlignment="1">
      <alignment vertical="top"/>
    </xf>
    <xf numFmtId="38" fontId="16" fillId="0" borderId="0" xfId="0" applyNumberFormat="1" applyFont="1" applyAlignment="1">
      <alignment vertical="top"/>
    </xf>
    <xf numFmtId="0" fontId="17" fillId="0" borderId="0" xfId="0" applyFont="1" applyAlignment="1">
      <alignment horizontal="center"/>
    </xf>
    <xf numFmtId="44" fontId="17" fillId="0" borderId="0" xfId="0" applyNumberFormat="1" applyFont="1" applyAlignment="1">
      <alignment horizontal="center"/>
    </xf>
    <xf numFmtId="174" fontId="17" fillId="0" borderId="0" xfId="0" applyNumberFormat="1" applyFont="1" applyAlignment="1">
      <alignment horizontal="center"/>
    </xf>
    <xf numFmtId="43" fontId="17" fillId="0" borderId="0" xfId="0" applyNumberFormat="1" applyFont="1" applyAlignment="1">
      <alignment horizontal="center"/>
    </xf>
    <xf numFmtId="39" fontId="17" fillId="0" borderId="0" xfId="0" applyNumberFormat="1" applyFont="1" applyAlignment="1">
      <alignment horizontal="center"/>
    </xf>
    <xf numFmtId="38" fontId="16" fillId="2" borderId="0" xfId="0" applyNumberFormat="1" applyFont="1" applyFill="1"/>
    <xf numFmtId="38" fontId="16" fillId="2" borderId="3" xfId="0" applyNumberFormat="1" applyFont="1" applyFill="1" applyBorder="1" applyAlignment="1">
      <alignment horizontal="center" vertical="top" wrapText="1"/>
    </xf>
    <xf numFmtId="0" fontId="19" fillId="0" borderId="0" xfId="0" applyFont="1"/>
    <xf numFmtId="38" fontId="20" fillId="0" borderId="0" xfId="0" applyNumberFormat="1" applyFont="1"/>
    <xf numFmtId="170" fontId="20" fillId="0" borderId="0" xfId="0" applyNumberFormat="1" applyFont="1" applyAlignment="1">
      <alignment horizontal="left"/>
    </xf>
    <xf numFmtId="40" fontId="20" fillId="0" borderId="0" xfId="5" applyNumberFormat="1" applyFont="1" applyProtection="1">
      <alignment horizontal="left"/>
    </xf>
    <xf numFmtId="0" fontId="20" fillId="0" borderId="0" xfId="0" applyFont="1"/>
    <xf numFmtId="38" fontId="21" fillId="2" borderId="0" xfId="0" applyNumberFormat="1" applyFont="1" applyFill="1"/>
    <xf numFmtId="38" fontId="21" fillId="2" borderId="3" xfId="0" applyNumberFormat="1" applyFont="1" applyFill="1" applyBorder="1" applyAlignment="1">
      <alignment horizontal="center" vertical="top" wrapText="1"/>
    </xf>
    <xf numFmtId="37" fontId="21" fillId="2" borderId="3" xfId="5" applyFont="1" applyFill="1" applyBorder="1" applyAlignment="1">
      <alignment horizontal="center" vertical="top" wrapText="1"/>
      <protection locked="0"/>
    </xf>
    <xf numFmtId="40" fontId="21" fillId="2" borderId="0" xfId="5" applyNumberFormat="1" applyFont="1" applyFill="1" applyAlignment="1">
      <alignment horizontal="center" vertical="top"/>
      <protection locked="0"/>
    </xf>
    <xf numFmtId="37" fontId="21" fillId="2" borderId="0" xfId="5" applyFont="1" applyFill="1" applyAlignment="1">
      <alignment horizontal="center" vertical="top"/>
      <protection locked="0"/>
    </xf>
    <xf numFmtId="40" fontId="16" fillId="0" borderId="0" xfId="5" applyNumberFormat="1" applyFont="1" applyAlignment="1">
      <alignment horizontal="left" vertical="center"/>
      <protection locked="0"/>
    </xf>
    <xf numFmtId="0" fontId="22" fillId="0" borderId="0" xfId="0" applyFont="1" applyAlignment="1">
      <alignment horizontal="center"/>
    </xf>
    <xf numFmtId="37" fontId="16" fillId="0" borderId="0" xfId="5" applyFont="1" applyAlignment="1">
      <alignment horizontal="left" vertical="center"/>
      <protection locked="0"/>
    </xf>
    <xf numFmtId="40" fontId="16" fillId="0" borderId="0" xfId="0" applyNumberFormat="1" applyFont="1"/>
    <xf numFmtId="39" fontId="22" fillId="0" borderId="0" xfId="0" applyNumberFormat="1" applyFont="1" applyAlignment="1">
      <alignment horizontal="center"/>
    </xf>
    <xf numFmtId="169" fontId="22" fillId="0" borderId="0" xfId="0" applyNumberFormat="1" applyFont="1" applyAlignment="1">
      <alignment horizontal="center"/>
    </xf>
    <xf numFmtId="169" fontId="18" fillId="0" borderId="3" xfId="6" applyNumberFormat="1" applyFont="1" applyFill="1" applyBorder="1" applyAlignment="1">
      <protection locked="0"/>
    </xf>
    <xf numFmtId="40" fontId="16" fillId="0" borderId="0" xfId="12" applyNumberFormat="1" applyFont="1" applyFill="1"/>
    <xf numFmtId="43" fontId="22" fillId="0" borderId="0" xfId="0" applyNumberFormat="1" applyFont="1" applyAlignment="1">
      <alignment horizontal="center"/>
    </xf>
    <xf numFmtId="169" fontId="16" fillId="0" borderId="3" xfId="6" applyNumberFormat="1" applyFont="1" applyFill="1" applyBorder="1" applyAlignment="1">
      <protection locked="0"/>
    </xf>
    <xf numFmtId="40" fontId="16" fillId="0" borderId="0" xfId="12" applyNumberFormat="1" applyFont="1" applyFill="1" applyBorder="1"/>
    <xf numFmtId="40" fontId="22" fillId="0" borderId="0" xfId="0" applyNumberFormat="1" applyFont="1" applyAlignment="1">
      <alignment horizontal="center"/>
    </xf>
    <xf numFmtId="37" fontId="16" fillId="0" borderId="0" xfId="5" applyNumberFormat="1" applyFont="1">
      <alignment horizontal="left"/>
      <protection locked="0"/>
    </xf>
    <xf numFmtId="169" fontId="16" fillId="0" borderId="4" xfId="6" applyNumberFormat="1" applyFont="1" applyFill="1" applyBorder="1" applyAlignment="1">
      <protection locked="0"/>
    </xf>
    <xf numFmtId="37" fontId="16" fillId="0" borderId="0" xfId="0" applyNumberFormat="1" applyFont="1"/>
    <xf numFmtId="164" fontId="16" fillId="0" borderId="0" xfId="6" applyFont="1" applyFill="1" applyAlignment="1" applyProtection="1">
      <alignment horizontal="left"/>
    </xf>
    <xf numFmtId="166" fontId="16" fillId="0" borderId="3" xfId="7" applyNumberFormat="1" applyFont="1" applyFill="1" applyBorder="1" applyAlignment="1">
      <protection locked="0"/>
    </xf>
    <xf numFmtId="44" fontId="22" fillId="0" borderId="0" xfId="0" applyNumberFormat="1" applyFont="1" applyAlignment="1">
      <alignment horizontal="center"/>
    </xf>
    <xf numFmtId="166" fontId="16" fillId="0" borderId="6" xfId="7" applyNumberFormat="1" applyFont="1" applyFill="1" applyBorder="1" applyAlignment="1">
      <protection locked="0"/>
    </xf>
    <xf numFmtId="38" fontId="8" fillId="0" borderId="0" xfId="0" applyNumberFormat="1" applyFont="1"/>
    <xf numFmtId="40" fontId="8" fillId="0" borderId="0" xfId="0" applyNumberFormat="1" applyFont="1"/>
    <xf numFmtId="0" fontId="19" fillId="0" borderId="0" xfId="51" applyFont="1"/>
    <xf numFmtId="0" fontId="21" fillId="0" borderId="0" xfId="51" applyFont="1"/>
    <xf numFmtId="0" fontId="16" fillId="2" borderId="3" xfId="0" applyFont="1" applyFill="1" applyBorder="1" applyAlignment="1">
      <alignment horizontal="left" vertical="top"/>
    </xf>
    <xf numFmtId="0" fontId="16" fillId="2" borderId="3" xfId="0" applyFont="1" applyFill="1" applyBorder="1" applyAlignment="1">
      <alignment horizontal="center" vertical="top"/>
    </xf>
    <xf numFmtId="0" fontId="21" fillId="2" borderId="0" xfId="51" applyFont="1" applyFill="1" applyAlignment="1">
      <alignment vertical="top"/>
    </xf>
    <xf numFmtId="0" fontId="16" fillId="2" borderId="0" xfId="51" applyFont="1" applyFill="1" applyAlignment="1">
      <alignment vertical="top"/>
    </xf>
    <xf numFmtId="0" fontId="16" fillId="0" borderId="0" xfId="0" applyFont="1" applyAlignment="1">
      <alignment horizontal="left"/>
    </xf>
    <xf numFmtId="44" fontId="16" fillId="0" borderId="0" xfId="55" applyFont="1" applyFill="1" applyAlignment="1" applyProtection="1">
      <alignment horizontal="right"/>
    </xf>
    <xf numFmtId="0" fontId="8" fillId="0" borderId="0" xfId="51" applyFont="1"/>
    <xf numFmtId="0" fontId="23" fillId="0" borderId="0" xfId="51" applyFont="1" applyAlignment="1">
      <alignment horizontal="center"/>
    </xf>
    <xf numFmtId="0" fontId="16" fillId="0" borderId="0" xfId="0" applyFont="1" applyAlignment="1">
      <alignment horizontal="left" vertical="center"/>
    </xf>
    <xf numFmtId="168" fontId="16" fillId="0" borderId="0" xfId="52" applyNumberFormat="1" applyFont="1" applyFill="1" applyAlignment="1" applyProtection="1"/>
    <xf numFmtId="166" fontId="16" fillId="0" borderId="5" xfId="52" applyNumberFormat="1" applyFont="1" applyFill="1" applyBorder="1" applyAlignment="1">
      <protection locked="0"/>
    </xf>
    <xf numFmtId="0" fontId="24" fillId="0" borderId="0" xfId="51" applyFont="1"/>
    <xf numFmtId="0" fontId="21" fillId="0" borderId="0" xfId="51" applyFont="1" applyAlignment="1">
      <alignment vertical="top"/>
    </xf>
    <xf numFmtId="0" fontId="16" fillId="0" borderId="0" xfId="51" applyFont="1" applyAlignment="1">
      <alignment vertical="top"/>
    </xf>
    <xf numFmtId="44" fontId="8" fillId="0" borderId="0" xfId="51" applyNumberFormat="1" applyFont="1"/>
    <xf numFmtId="0" fontId="24" fillId="0" borderId="0" xfId="51" applyFont="1" applyAlignment="1">
      <alignment vertical="center"/>
    </xf>
    <xf numFmtId="0" fontId="16" fillId="0" borderId="0" xfId="51" applyFont="1"/>
    <xf numFmtId="0" fontId="16" fillId="2" borderId="3" xfId="0" applyFont="1" applyFill="1" applyBorder="1" applyAlignment="1">
      <alignment horizontal="center"/>
    </xf>
    <xf numFmtId="49" fontId="16" fillId="2" borderId="3" xfId="0" applyNumberFormat="1" applyFont="1" applyFill="1" applyBorder="1" applyAlignment="1">
      <alignment horizontal="center" wrapText="1"/>
    </xf>
    <xf numFmtId="0" fontId="21" fillId="2" borderId="0" xfId="51" applyFont="1" applyFill="1" applyAlignment="1">
      <alignment horizontal="center" vertical="top"/>
    </xf>
    <xf numFmtId="0" fontId="16" fillId="0" borderId="0" xfId="0" applyFont="1"/>
    <xf numFmtId="167" fontId="16" fillId="0" borderId="0" xfId="52" applyNumberFormat="1" applyFont="1" applyFill="1" applyAlignment="1" applyProtection="1"/>
    <xf numFmtId="0" fontId="16" fillId="0" borderId="0" xfId="0" applyFont="1" applyAlignment="1">
      <alignment wrapText="1"/>
    </xf>
    <xf numFmtId="172" fontId="16" fillId="0" borderId="3" xfId="52" applyNumberFormat="1" applyFont="1" applyFill="1" applyBorder="1">
      <alignment horizontal="right"/>
      <protection locked="0"/>
    </xf>
    <xf numFmtId="0" fontId="16" fillId="0" borderId="0" xfId="51" applyFont="1" applyAlignment="1">
      <alignment vertical="center"/>
    </xf>
    <xf numFmtId="0" fontId="22" fillId="0" borderId="0" xfId="51" applyFont="1" applyAlignment="1">
      <alignment horizontal="center"/>
    </xf>
    <xf numFmtId="4" fontId="16" fillId="0" borderId="0" xfId="0" applyNumberFormat="1" applyFont="1"/>
    <xf numFmtId="166" fontId="16" fillId="0" borderId="6" xfId="52" applyNumberFormat="1" applyFont="1" applyFill="1" applyBorder="1" applyAlignment="1">
      <protection locked="0"/>
    </xf>
    <xf numFmtId="0" fontId="24" fillId="0" borderId="0" xfId="0" applyFont="1"/>
    <xf numFmtId="39" fontId="16" fillId="2" borderId="3" xfId="0" applyNumberFormat="1" applyFont="1" applyFill="1" applyBorder="1" applyAlignment="1">
      <alignment horizontal="center" wrapText="1"/>
    </xf>
    <xf numFmtId="39" fontId="16" fillId="2" borderId="3" xfId="0" applyNumberFormat="1" applyFont="1" applyFill="1" applyBorder="1" applyAlignment="1">
      <alignment horizontal="center"/>
    </xf>
    <xf numFmtId="0" fontId="21" fillId="2" borderId="0" xfId="0" applyFont="1" applyFill="1" applyAlignment="1">
      <alignment horizontal="left" vertical="top"/>
    </xf>
    <xf numFmtId="0" fontId="16" fillId="2" borderId="0" xfId="0" applyFont="1" applyFill="1" applyAlignment="1">
      <alignment vertical="top"/>
    </xf>
    <xf numFmtId="0" fontId="16" fillId="0" borderId="0" xfId="0" applyFont="1" applyAlignment="1">
      <alignment vertical="center"/>
    </xf>
    <xf numFmtId="0" fontId="23" fillId="0" borderId="0" xfId="0" applyFont="1" applyAlignment="1">
      <alignment horizontal="center"/>
    </xf>
    <xf numFmtId="171" fontId="18" fillId="0" borderId="0" xfId="0" applyNumberFormat="1" applyFont="1"/>
    <xf numFmtId="171" fontId="16" fillId="0" borderId="0" xfId="0" applyNumberFormat="1" applyFont="1" applyAlignment="1">
      <alignment horizontal="left" indent="1"/>
    </xf>
    <xf numFmtId="39" fontId="16" fillId="0" borderId="0" xfId="54" applyNumberFormat="1" applyFont="1" applyFill="1" applyAlignment="1"/>
    <xf numFmtId="39" fontId="16" fillId="0" borderId="0" xfId="54" applyNumberFormat="1" applyFont="1" applyFill="1"/>
    <xf numFmtId="171" fontId="16" fillId="0" borderId="0" xfId="0" applyNumberFormat="1" applyFont="1" applyAlignment="1">
      <alignment horizontal="left" indent="2"/>
    </xf>
    <xf numFmtId="39" fontId="16" fillId="0" borderId="2" xfId="54" applyNumberFormat="1" applyFont="1" applyFill="1" applyBorder="1" applyAlignment="1"/>
    <xf numFmtId="39" fontId="16" fillId="0" borderId="5" xfId="54" applyNumberFormat="1" applyFont="1" applyFill="1" applyBorder="1" applyAlignment="1"/>
    <xf numFmtId="39" fontId="16" fillId="0" borderId="0" xfId="0" applyNumberFormat="1" applyFont="1"/>
    <xf numFmtId="43" fontId="16" fillId="0" borderId="0" xfId="54" applyFont="1" applyFill="1" applyAlignment="1"/>
    <xf numFmtId="0" fontId="21" fillId="0" borderId="0" xfId="0" applyFont="1" applyAlignment="1">
      <alignment vertical="top"/>
    </xf>
    <xf numFmtId="0" fontId="16" fillId="0" borderId="0" xfId="0" applyFont="1" applyAlignment="1">
      <alignment vertical="top"/>
    </xf>
    <xf numFmtId="171" fontId="16" fillId="0" borderId="0" xfId="0" applyNumberFormat="1" applyFont="1"/>
    <xf numFmtId="39" fontId="16" fillId="0" borderId="4" xfId="54" applyNumberFormat="1" applyFont="1" applyFill="1" applyBorder="1" applyAlignment="1"/>
    <xf numFmtId="39" fontId="16" fillId="0" borderId="0" xfId="54" applyNumberFormat="1" applyFont="1" applyFill="1" applyBorder="1" applyAlignment="1"/>
    <xf numFmtId="2" fontId="16" fillId="0" borderId="0" xfId="52" applyNumberFormat="1" applyFont="1" applyFill="1" applyAlignment="1" applyProtection="1"/>
    <xf numFmtId="0" fontId="8" fillId="2" borderId="0" xfId="0" applyFont="1" applyFill="1"/>
    <xf numFmtId="0" fontId="16" fillId="2" borderId="3" xfId="0" applyFont="1" applyFill="1" applyBorder="1" applyAlignment="1">
      <alignment horizontal="left"/>
    </xf>
    <xf numFmtId="0" fontId="16" fillId="2" borderId="3" xfId="0" applyFont="1" applyFill="1" applyBorder="1" applyAlignment="1">
      <alignment wrapText="1"/>
    </xf>
    <xf numFmtId="0" fontId="16" fillId="2" borderId="3" xfId="0" applyFont="1" applyFill="1" applyBorder="1" applyAlignment="1">
      <alignment horizontal="center" wrapText="1"/>
    </xf>
    <xf numFmtId="0" fontId="16" fillId="0" borderId="0" xfId="51" applyFont="1" applyAlignment="1">
      <alignment horizontal="left"/>
    </xf>
    <xf numFmtId="0" fontId="20" fillId="0" borderId="0" xfId="51" applyFont="1" applyAlignment="1">
      <alignment horizontal="left"/>
    </xf>
    <xf numFmtId="0" fontId="16" fillId="2" borderId="0" xfId="51" applyFont="1" applyFill="1"/>
    <xf numFmtId="0" fontId="16" fillId="2" borderId="0" xfId="51" applyFont="1" applyFill="1" applyAlignment="1">
      <alignment horizontal="left"/>
    </xf>
    <xf numFmtId="43" fontId="16" fillId="0" borderId="0" xfId="54" applyFont="1" applyFill="1" applyAlignment="1" applyProtection="1"/>
    <xf numFmtId="173" fontId="16" fillId="0" borderId="0" xfId="0" applyNumberFormat="1" applyFont="1" applyAlignment="1">
      <alignment horizontal="center"/>
    </xf>
    <xf numFmtId="167" fontId="16" fillId="0" borderId="0" xfId="52" applyNumberFormat="1" applyFont="1" applyFill="1" applyBorder="1" applyAlignment="1" applyProtection="1"/>
    <xf numFmtId="40" fontId="16" fillId="0" borderId="0" xfId="0" applyNumberFormat="1" applyFont="1" applyAlignment="1">
      <alignment horizontal="center"/>
    </xf>
    <xf numFmtId="168" fontId="16" fillId="0" borderId="0" xfId="52" applyNumberFormat="1" applyFont="1" applyFill="1" applyBorder="1" applyAlignment="1" applyProtection="1"/>
    <xf numFmtId="173" fontId="16" fillId="2" borderId="0" xfId="0" applyNumberFormat="1" applyFont="1" applyFill="1" applyAlignment="1">
      <alignment horizontal="center" vertical="center" wrapText="1"/>
    </xf>
    <xf numFmtId="173" fontId="16" fillId="2" borderId="0" xfId="0" applyNumberFormat="1" applyFont="1" applyFill="1" applyAlignment="1">
      <alignment horizontal="center" vertical="center"/>
    </xf>
    <xf numFmtId="168" fontId="16" fillId="0" borderId="5" xfId="7" applyNumberFormat="1" applyFont="1" applyFill="1" applyBorder="1" applyAlignment="1" applyProtection="1"/>
    <xf numFmtId="168" fontId="22" fillId="0" borderId="0" xfId="0" applyNumberFormat="1" applyFont="1" applyAlignment="1">
      <alignment horizontal="center"/>
    </xf>
    <xf numFmtId="166" fontId="16" fillId="0" borderId="0" xfId="7" applyNumberFormat="1" applyFont="1" applyFill="1" applyBorder="1" applyAlignment="1">
      <protection locked="0"/>
    </xf>
    <xf numFmtId="168" fontId="16" fillId="0" borderId="0" xfId="7" applyNumberFormat="1" applyFont="1" applyFill="1" applyBorder="1" applyAlignment="1" applyProtection="1"/>
    <xf numFmtId="43" fontId="8" fillId="0" borderId="0" xfId="12" applyFont="1" applyFill="1"/>
    <xf numFmtId="38" fontId="16" fillId="2" borderId="3" xfId="0" applyNumberFormat="1" applyFont="1" applyFill="1" applyBorder="1" applyAlignment="1">
      <alignment horizontal="center" wrapText="1"/>
    </xf>
    <xf numFmtId="38" fontId="16" fillId="2" borderId="0" xfId="0" applyNumberFormat="1" applyFont="1" applyFill="1" applyAlignment="1">
      <alignment vertical="top"/>
    </xf>
    <xf numFmtId="168" fontId="17" fillId="0" borderId="0" xfId="0" applyNumberFormat="1" applyFont="1" applyAlignment="1">
      <alignment horizontal="center"/>
    </xf>
    <xf numFmtId="169" fontId="17" fillId="0" borderId="0" xfId="0" applyNumberFormat="1" applyFont="1" applyAlignment="1">
      <alignment horizontal="center"/>
    </xf>
    <xf numFmtId="40" fontId="17" fillId="0" borderId="0" xfId="0" applyNumberFormat="1" applyFont="1" applyAlignment="1">
      <alignment horizontal="center"/>
    </xf>
    <xf numFmtId="37" fontId="19" fillId="0" borderId="0" xfId="5" applyFont="1" applyAlignment="1">
      <alignment horizontal="left" vertical="center"/>
      <protection locked="0"/>
    </xf>
    <xf numFmtId="37" fontId="16" fillId="2" borderId="3" xfId="5" applyFont="1" applyFill="1" applyBorder="1" applyAlignment="1">
      <alignment horizontal="center" wrapText="1"/>
      <protection locked="0"/>
    </xf>
    <xf numFmtId="37" fontId="16" fillId="2" borderId="0" xfId="5" applyFont="1" applyFill="1" applyAlignment="1">
      <alignment horizontal="center" vertical="top"/>
      <protection locked="0"/>
    </xf>
    <xf numFmtId="14" fontId="16" fillId="2" borderId="3" xfId="0" applyNumberFormat="1" applyFont="1" applyFill="1" applyBorder="1" applyAlignment="1">
      <alignment wrapText="1"/>
    </xf>
    <xf numFmtId="14" fontId="16" fillId="2" borderId="3" xfId="0" applyNumberFormat="1" applyFont="1" applyFill="1" applyBorder="1"/>
    <xf numFmtId="0" fontId="15" fillId="2" borderId="0" xfId="51" applyFont="1" applyFill="1"/>
    <xf numFmtId="0" fontId="25" fillId="0" borderId="0" xfId="56" applyFont="1"/>
    <xf numFmtId="0" fontId="26" fillId="0" borderId="0" xfId="0" applyFont="1"/>
    <xf numFmtId="0" fontId="25" fillId="0" borderId="0" xfId="56" applyFont="1" applyFill="1"/>
    <xf numFmtId="168" fontId="26" fillId="0" borderId="0" xfId="7" applyNumberFormat="1" applyFont="1" applyFill="1" applyAlignment="1" applyProtection="1"/>
    <xf numFmtId="0" fontId="26" fillId="0" borderId="0" xfId="0" applyFont="1" applyAlignment="1">
      <alignment horizontal="center"/>
    </xf>
    <xf numFmtId="38" fontId="26" fillId="0" borderId="0" xfId="0" applyNumberFormat="1" applyFont="1"/>
    <xf numFmtId="170" fontId="16" fillId="0" borderId="0" xfId="0" applyNumberFormat="1" applyFont="1" applyAlignment="1">
      <alignment horizontal="left"/>
    </xf>
    <xf numFmtId="38" fontId="16" fillId="0" borderId="0" xfId="0" applyNumberFormat="1" applyFont="1"/>
    <xf numFmtId="0" fontId="25" fillId="0" borderId="0" xfId="56" applyFont="1" applyFill="1"/>
    <xf numFmtId="0" fontId="14" fillId="0" borderId="0" xfId="0" applyFont="1" applyAlignment="1">
      <alignment wrapText="1"/>
    </xf>
    <xf numFmtId="0" fontId="14" fillId="0" borderId="0" xfId="0" applyFont="1"/>
    <xf numFmtId="170" fontId="18" fillId="0" borderId="0" xfId="0" applyNumberFormat="1" applyFont="1" applyAlignment="1">
      <alignment horizontal="left"/>
    </xf>
    <xf numFmtId="164" fontId="16" fillId="0" borderId="0" xfId="6" applyFont="1" applyFill="1" applyAlignment="1" applyProtection="1"/>
    <xf numFmtId="0" fontId="19" fillId="0" borderId="0" xfId="0" applyFont="1" applyAlignment="1">
      <alignment wrapText="1"/>
    </xf>
    <xf numFmtId="0" fontId="19" fillId="0" borderId="0" xfId="0" applyFont="1"/>
    <xf numFmtId="171" fontId="18" fillId="0" borderId="0" xfId="0" applyNumberFormat="1" applyFont="1" applyAlignment="1">
      <alignment horizontal="left"/>
    </xf>
    <xf numFmtId="171" fontId="18" fillId="0" borderId="3" xfId="0" applyNumberFormat="1" applyFont="1" applyBorder="1" applyAlignment="1">
      <alignment horizontal="left"/>
    </xf>
    <xf numFmtId="0" fontId="19" fillId="0" borderId="0" xfId="51" applyFont="1"/>
    <xf numFmtId="171" fontId="16" fillId="0" borderId="0" xfId="0" applyNumberFormat="1" applyFont="1" applyAlignment="1">
      <alignment horizontal="left" indent="1"/>
    </xf>
    <xf numFmtId="171" fontId="18" fillId="0" borderId="0" xfId="0" applyNumberFormat="1" applyFont="1"/>
    <xf numFmtId="0" fontId="25" fillId="0" borderId="0" xfId="56" applyFont="1" applyFill="1" applyAlignment="1"/>
    <xf numFmtId="0" fontId="16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173" fontId="16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left" wrapText="1"/>
    </xf>
  </cellXfs>
  <cellStyles count="57">
    <cellStyle name="01: Main Header" xfId="1" xr:uid="{00000000-0005-0000-0000-000000000000}"/>
    <cellStyle name="02: SubHead (amts in thou)" xfId="2" xr:uid="{00000000-0005-0000-0000-000001000000}"/>
    <cellStyle name="03: Column Hdrs" xfId="3" xr:uid="{00000000-0005-0000-0000-000002000000}"/>
    <cellStyle name="04: SubHeader" xfId="4" xr:uid="{00000000-0005-0000-0000-000003000000}"/>
    <cellStyle name="05: Body Text" xfId="5" xr:uid="{00000000-0005-0000-0000-000004000000}"/>
    <cellStyle name="06: Number" xfId="6" xr:uid="{00000000-0005-0000-0000-000005000000}"/>
    <cellStyle name="06: Number 2" xfId="53" xr:uid="{CCD1F7EA-6D09-48AF-B50F-69722E85B204}"/>
    <cellStyle name="07: Number w/$" xfId="7" xr:uid="{00000000-0005-0000-0000-000006000000}"/>
    <cellStyle name="07: Number w/$ 2" xfId="52" xr:uid="{38D5216A-B2BC-4506-8E92-AE2FF3047EDF}"/>
    <cellStyle name="08: Number w/zeros" xfId="8" xr:uid="{00000000-0005-0000-0000-000007000000}"/>
    <cellStyle name="09: Underline (body)" xfId="9" xr:uid="{00000000-0005-0000-0000-000008000000}"/>
    <cellStyle name="12: Footnote" xfId="10" xr:uid="{00000000-0005-0000-0000-000009000000}"/>
    <cellStyle name="Comma" xfId="12" builtinId="3"/>
    <cellStyle name="Comma 2" xfId="54" xr:uid="{A4E9FD25-72DB-46A2-9F47-DBFAA20D0F6F}"/>
    <cellStyle name="Currency 2" xfId="55" xr:uid="{870DDA76-1335-4CE7-ADE8-D230D9B7ECAE}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6" builtinId="8"/>
    <cellStyle name="Normal" xfId="0" builtinId="0"/>
    <cellStyle name="Normal 2" xfId="51" xr:uid="{05896A9D-8685-4EDB-A240-8CEE93B6CF99}"/>
    <cellStyle name="Subhead 2" xfId="11" xr:uid="{00000000-0005-0000-0000-00003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D9D9D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EEEEE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Grayscale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F5EB7-03D1-46FF-BB27-FE9C476C434D}">
  <sheetPr codeName="Sheet1"/>
  <dimension ref="A1:A15"/>
  <sheetViews>
    <sheetView tabSelected="1" workbookViewId="0">
      <selection sqref="A1:XFD1"/>
    </sheetView>
  </sheetViews>
  <sheetFormatPr defaultColWidth="0" defaultRowHeight="12.3" zeroHeight="1"/>
  <cols>
    <col min="1" max="1" width="137.6640625" style="2" customWidth="1"/>
    <col min="2" max="16384" width="9.1640625" style="2" hidden="1"/>
  </cols>
  <sheetData>
    <row r="1" spans="1:1" ht="21.9" customHeight="1">
      <c r="A1" s="24" t="s">
        <v>217</v>
      </c>
    </row>
    <row r="2" spans="1:1" s="139" customFormat="1" ht="15">
      <c r="A2" s="138" t="s">
        <v>228</v>
      </c>
    </row>
    <row r="3" spans="1:1" s="139" customFormat="1" ht="15">
      <c r="A3" s="138" t="s">
        <v>229</v>
      </c>
    </row>
    <row r="4" spans="1:1" s="139" customFormat="1" ht="15">
      <c r="A4" s="138" t="s">
        <v>230</v>
      </c>
    </row>
    <row r="5" spans="1:1" s="139" customFormat="1" ht="15">
      <c r="A5" s="138" t="s">
        <v>231</v>
      </c>
    </row>
    <row r="6" spans="1:1" s="139" customFormat="1" ht="15">
      <c r="A6" s="138" t="s">
        <v>224</v>
      </c>
    </row>
    <row r="7" spans="1:1" s="139" customFormat="1" ht="15">
      <c r="A7" s="138" t="s">
        <v>138</v>
      </c>
    </row>
    <row r="8" spans="1:1" s="139" customFormat="1" ht="15">
      <c r="A8" s="138" t="s">
        <v>139</v>
      </c>
    </row>
    <row r="9" spans="1:1" s="139" customFormat="1" ht="15">
      <c r="A9" s="138" t="s">
        <v>198</v>
      </c>
    </row>
    <row r="10" spans="1:1" s="139" customFormat="1" ht="15">
      <c r="A10" s="138" t="s">
        <v>201</v>
      </c>
    </row>
    <row r="11" spans="1:1" s="139" customFormat="1" ht="15">
      <c r="A11" s="138" t="s">
        <v>203</v>
      </c>
    </row>
    <row r="12" spans="1:1" s="139" customFormat="1" ht="15">
      <c r="A12" s="138" t="s">
        <v>140</v>
      </c>
    </row>
    <row r="13" spans="1:1" s="139" customFormat="1" ht="15">
      <c r="A13" s="138" t="s">
        <v>226</v>
      </c>
    </row>
    <row r="14" spans="1:1" s="139" customFormat="1" ht="15">
      <c r="A14" s="138" t="s">
        <v>227</v>
      </c>
    </row>
    <row r="15" spans="1:1" ht="21.75" customHeight="1">
      <c r="A15" s="5" t="s">
        <v>220</v>
      </c>
    </row>
  </sheetData>
  <hyperlinks>
    <hyperlink ref="A2" location="'Exhibit I'!A1" display="EXHIBIT I - Combined Balance Sheet/Statement of Net Position – Governmental Funds" xr:uid="{21C18026-3621-4F75-A51B-0A0F100AA05F}"/>
    <hyperlink ref="A3" location="'Exhibit II'!A1" display="EXHIBIT II Combined Statement of Revenues, Expenditures and Changes in Fund Balances/Statement of Activities – Governmental Funds" xr:uid="{3D33166F-F16A-40B4-8BB6-33C6706D79EE}"/>
    <hyperlink ref="A4" location="'Note 2 Capital Assets'!A1" display="Note 2 Captial Assets Governmental Activities" xr:uid="{F27B3AA6-EDAD-4F8F-9A53-91AF4390E915}"/>
    <hyperlink ref="A5" location="'Note 2 Capital Assets Continued'!A1" display="NOTE 2 Capital Assets Inangible Right to Use Assets -Governmental Activities" xr:uid="{2294742F-1F4D-40F4-BA3F-0BFD8F1FD23C}"/>
    <hyperlink ref="A6" location="'Note 3'!A1" display="Note 3 Deposits, Investments and Repurchase Agreements" xr:uid="{4F3DCAE8-E33C-413E-B418-287D84BC82D1}"/>
    <hyperlink ref="A7" location="'Note 5 Long-term Liabilities'!A1" display="Note 5: Long-term Liabilities" xr:uid="{51D54072-9CBE-400B-8DA1-D37A1F52C7AD}"/>
    <hyperlink ref="A8" location="'Note 8 Operating Leases'!A1" display="Note: 8: Operating Leases" xr:uid="{AB6F4885-6B43-4DB9-9CF2-94257579A22E}"/>
    <hyperlink ref="A9" location="'Note 8 Future Lease Payments'!A1" display="Note 8: Future Lease Payments" xr:uid="{F54DCA19-84F0-4A08-8CC1-F205932CF43E}"/>
    <hyperlink ref="A10" location="'Note 8 SBITA'!A1" display="Note 8: SBITAs" xr:uid="{A064564E-EA64-4ACB-BFC3-93DCC869ECC9}"/>
    <hyperlink ref="A11" location="'Note 8 Future Subscription Pay'!A1" display="Note 8: Future Subscription Payments" xr:uid="{BEF670F3-652A-445D-89EA-97BE16CD306B}"/>
    <hyperlink ref="A12" location="'Note 12 Interfund Activity'!A1" display="Note 12: Interfund Activity and Transactions" xr:uid="{5610615F-8ACA-49FC-9FDD-FB7F58AA48CF}"/>
    <hyperlink ref="A13" location="'Exhibit A-1'!A1" display="EXHIBIT A-1 Combined Balance Sheet/Statement of Net Position – Governmental Funds" xr:uid="{FCFB0F1C-BB49-4AFD-A996-0D7A27620814}"/>
    <hyperlink ref="A14" location="'Exhbit A-2'!A1" display="EXHIBIT A-2 Combined Statement of Revenues, Expenditures and Changes in Fund Balances/Statement of Activities – Governmental Funds" xr:uid="{7963FA1D-279C-4598-8F7E-499D332210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76"/>
  <sheetViews>
    <sheetView workbookViewId="0">
      <selection sqref="A1:F1"/>
    </sheetView>
  </sheetViews>
  <sheetFormatPr defaultColWidth="0" defaultRowHeight="15" zeroHeight="1"/>
  <cols>
    <col min="1" max="1" width="54" style="5" customWidth="1"/>
    <col min="2" max="2" width="21.27734375" style="5" customWidth="1"/>
    <col min="3" max="3" width="21.1640625" style="5" customWidth="1"/>
    <col min="4" max="4" width="26.71875" style="5" bestFit="1" customWidth="1"/>
    <col min="5" max="5" width="27.83203125" style="5" bestFit="1" customWidth="1"/>
    <col min="6" max="6" width="32.27734375" style="5" customWidth="1"/>
    <col min="7" max="7" width="17.71875" style="6" hidden="1" customWidth="1"/>
    <col min="8" max="8" width="19.1640625" style="5" hidden="1" customWidth="1"/>
    <col min="9" max="9" width="11.44140625" style="5" hidden="1" customWidth="1"/>
    <col min="10" max="10" width="16.71875" style="6" hidden="1" customWidth="1"/>
    <col min="11" max="16384" width="11.44140625" style="5" hidden="1"/>
  </cols>
  <sheetData>
    <row r="1" spans="1:10" s="13" customFormat="1" ht="24.3" customHeight="1">
      <c r="A1" s="147" t="s">
        <v>232</v>
      </c>
      <c r="B1" s="148"/>
      <c r="C1" s="148"/>
      <c r="D1" s="148"/>
      <c r="E1" s="148"/>
      <c r="F1" s="148"/>
      <c r="G1" s="14"/>
      <c r="J1" s="14"/>
    </row>
    <row r="2" spans="1:10" s="144" customFormat="1">
      <c r="A2" s="144" t="s">
        <v>141</v>
      </c>
    </row>
    <row r="3" spans="1:10" s="16" customFormat="1" ht="30">
      <c r="A3" s="22" t="s">
        <v>218</v>
      </c>
      <c r="B3" s="23" t="s">
        <v>142</v>
      </c>
      <c r="C3" s="23" t="s">
        <v>83</v>
      </c>
      <c r="D3" s="23" t="s">
        <v>233</v>
      </c>
      <c r="E3" s="23" t="s">
        <v>82</v>
      </c>
      <c r="F3" s="23" t="s">
        <v>89</v>
      </c>
      <c r="G3" s="15"/>
      <c r="J3" s="15"/>
    </row>
    <row r="4" spans="1:10">
      <c r="A4" s="149" t="s">
        <v>66</v>
      </c>
      <c r="B4" s="149"/>
      <c r="C4" s="149"/>
      <c r="D4" s="149"/>
      <c r="E4" s="149"/>
      <c r="F4" s="149"/>
      <c r="G4" s="4"/>
      <c r="H4" s="17"/>
      <c r="J4" s="4"/>
    </row>
    <row r="5" spans="1:10">
      <c r="A5" s="145" t="s">
        <v>56</v>
      </c>
      <c r="B5" s="145"/>
      <c r="C5" s="145"/>
      <c r="D5" s="145"/>
      <c r="E5" s="145"/>
      <c r="F5" s="145"/>
      <c r="H5" s="17"/>
    </row>
    <row r="6" spans="1:10">
      <c r="A6" s="145" t="s">
        <v>57</v>
      </c>
      <c r="B6" s="145"/>
      <c r="C6" s="145"/>
      <c r="D6" s="145"/>
      <c r="E6" s="145"/>
      <c r="F6" s="145"/>
      <c r="H6" s="17"/>
    </row>
    <row r="7" spans="1:10">
      <c r="A7" s="5" t="s">
        <v>44</v>
      </c>
      <c r="B7" s="7">
        <v>4050</v>
      </c>
      <c r="C7" s="7">
        <v>4050</v>
      </c>
      <c r="D7" s="7">
        <v>0</v>
      </c>
      <c r="E7" s="7">
        <v>0</v>
      </c>
      <c r="F7" s="7">
        <v>4050</v>
      </c>
      <c r="H7" s="17"/>
    </row>
    <row r="8" spans="1:10">
      <c r="A8" s="5" t="s">
        <v>31</v>
      </c>
      <c r="B8" s="8">
        <v>35000</v>
      </c>
      <c r="C8" s="8">
        <v>35000</v>
      </c>
      <c r="D8" s="8">
        <v>0</v>
      </c>
      <c r="E8" s="8">
        <v>0</v>
      </c>
      <c r="F8" s="8">
        <v>35000</v>
      </c>
      <c r="H8" s="17"/>
    </row>
    <row r="9" spans="1:10">
      <c r="A9" s="5" t="s">
        <v>143</v>
      </c>
      <c r="B9" s="8">
        <v>24277.03</v>
      </c>
      <c r="C9" s="8">
        <v>24277.03</v>
      </c>
      <c r="D9" s="8">
        <v>0</v>
      </c>
      <c r="E9" s="8">
        <v>0</v>
      </c>
      <c r="F9" s="8">
        <v>24277.03</v>
      </c>
      <c r="H9" s="17"/>
    </row>
    <row r="10" spans="1:10">
      <c r="A10" s="5" t="s">
        <v>2</v>
      </c>
      <c r="B10" s="8">
        <v>150224709.46000001</v>
      </c>
      <c r="C10" s="8">
        <v>150224709.46000001</v>
      </c>
      <c r="D10" s="8">
        <v>0</v>
      </c>
      <c r="E10" s="8">
        <v>0</v>
      </c>
      <c r="F10" s="8">
        <v>150224709.46000001</v>
      </c>
      <c r="H10" s="17"/>
    </row>
    <row r="11" spans="1:10">
      <c r="A11" s="145" t="s">
        <v>38</v>
      </c>
      <c r="B11" s="145"/>
      <c r="C11" s="145"/>
      <c r="D11" s="145"/>
      <c r="E11" s="145"/>
      <c r="F11" s="145"/>
      <c r="H11" s="17"/>
    </row>
    <row r="12" spans="1:10">
      <c r="A12" s="5" t="s">
        <v>58</v>
      </c>
      <c r="B12" s="8">
        <v>17267.48</v>
      </c>
      <c r="C12" s="8">
        <v>17267.48</v>
      </c>
      <c r="D12" s="8">
        <v>0</v>
      </c>
      <c r="E12" s="8">
        <v>0</v>
      </c>
      <c r="F12" s="8">
        <v>17267.48</v>
      </c>
      <c r="H12" s="17"/>
    </row>
    <row r="13" spans="1:10">
      <c r="A13" s="5" t="s">
        <v>32</v>
      </c>
      <c r="B13" s="8">
        <v>3971880</v>
      </c>
      <c r="C13" s="8">
        <v>3971880</v>
      </c>
      <c r="D13" s="8">
        <v>0</v>
      </c>
      <c r="E13" s="8">
        <v>0</v>
      </c>
      <c r="F13" s="8">
        <v>3971880</v>
      </c>
      <c r="H13" s="17"/>
    </row>
    <row r="14" spans="1:10">
      <c r="A14" s="5" t="s">
        <v>39</v>
      </c>
      <c r="B14" s="8">
        <v>1066511.33</v>
      </c>
      <c r="C14" s="8">
        <v>1066511.33</v>
      </c>
      <c r="D14" s="8">
        <v>0</v>
      </c>
      <c r="E14" s="8">
        <v>0</v>
      </c>
      <c r="F14" s="8">
        <v>1066511.33</v>
      </c>
      <c r="H14" s="17"/>
    </row>
    <row r="15" spans="1:10">
      <c r="A15" s="5" t="s">
        <v>144</v>
      </c>
      <c r="B15" s="8">
        <v>587827.73</v>
      </c>
      <c r="C15" s="8">
        <v>587827.73</v>
      </c>
      <c r="D15" s="8">
        <v>0</v>
      </c>
      <c r="E15" s="8">
        <v>0</v>
      </c>
      <c r="F15" s="8">
        <v>587827.73</v>
      </c>
      <c r="H15" s="17"/>
    </row>
    <row r="16" spans="1:10">
      <c r="A16" s="5" t="s">
        <v>59</v>
      </c>
      <c r="B16" s="9">
        <v>155931523.03</v>
      </c>
      <c r="C16" s="9">
        <v>155931523.03</v>
      </c>
      <c r="D16" s="9">
        <v>0</v>
      </c>
      <c r="E16" s="9">
        <v>0</v>
      </c>
      <c r="F16" s="9">
        <v>155931523.03</v>
      </c>
      <c r="H16" s="17"/>
    </row>
    <row r="17" spans="1:8">
      <c r="A17" s="145" t="s">
        <v>67</v>
      </c>
      <c r="B17" s="145"/>
      <c r="C17" s="145"/>
      <c r="D17" s="145"/>
      <c r="E17" s="145"/>
      <c r="F17" s="145"/>
      <c r="H17" s="17"/>
    </row>
    <row r="18" spans="1:8">
      <c r="A18" s="145" t="s">
        <v>14</v>
      </c>
      <c r="B18" s="145"/>
      <c r="C18" s="145"/>
      <c r="D18" s="145"/>
      <c r="E18" s="145"/>
      <c r="F18" s="145"/>
      <c r="H18" s="17"/>
    </row>
    <row r="19" spans="1:8">
      <c r="A19" s="145" t="s">
        <v>46</v>
      </c>
      <c r="B19" s="145"/>
      <c r="C19" s="145"/>
      <c r="D19" s="145"/>
      <c r="E19" s="145"/>
      <c r="F19" s="145"/>
      <c r="H19" s="17"/>
    </row>
    <row r="20" spans="1:8">
      <c r="A20" s="5" t="s">
        <v>45</v>
      </c>
      <c r="B20" s="8">
        <v>0</v>
      </c>
      <c r="C20" s="8">
        <v>0</v>
      </c>
      <c r="D20" s="8">
        <v>3000</v>
      </c>
      <c r="E20" s="8">
        <v>0</v>
      </c>
      <c r="F20" s="8">
        <v>3000</v>
      </c>
      <c r="H20" s="17"/>
    </row>
    <row r="21" spans="1:8">
      <c r="A21" s="5" t="s">
        <v>90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H21" s="17"/>
    </row>
    <row r="22" spans="1:8">
      <c r="A22" s="145" t="s">
        <v>3</v>
      </c>
      <c r="B22" s="145"/>
      <c r="C22" s="145"/>
      <c r="D22" s="145"/>
      <c r="E22" s="145"/>
      <c r="F22" s="145"/>
      <c r="H22" s="17"/>
    </row>
    <row r="23" spans="1:8">
      <c r="A23" s="5" t="s">
        <v>26</v>
      </c>
      <c r="B23" s="8">
        <v>0</v>
      </c>
      <c r="C23" s="8">
        <v>0</v>
      </c>
      <c r="D23" s="8">
        <v>5341743.7300000004</v>
      </c>
      <c r="E23" s="8">
        <v>0</v>
      </c>
      <c r="F23" s="8">
        <v>5341743.7300000004</v>
      </c>
      <c r="H23" s="17"/>
    </row>
    <row r="24" spans="1:8">
      <c r="A24" s="5" t="s">
        <v>27</v>
      </c>
      <c r="B24" s="8">
        <v>0</v>
      </c>
      <c r="C24" s="8">
        <v>0</v>
      </c>
      <c r="D24" s="8">
        <v>-4311361.7699999996</v>
      </c>
      <c r="E24" s="8">
        <v>0</v>
      </c>
      <c r="F24" s="8">
        <v>-4311361.7699999996</v>
      </c>
      <c r="H24" s="17"/>
    </row>
    <row r="25" spans="1:8">
      <c r="A25" s="5" t="s">
        <v>28</v>
      </c>
      <c r="B25" s="8">
        <v>0</v>
      </c>
      <c r="C25" s="8">
        <v>0</v>
      </c>
      <c r="D25" s="8">
        <v>386928.74</v>
      </c>
      <c r="E25" s="8">
        <v>0</v>
      </c>
      <c r="F25" s="8">
        <v>386928.74</v>
      </c>
      <c r="H25" s="17"/>
    </row>
    <row r="26" spans="1:8">
      <c r="A26" s="5" t="s">
        <v>27</v>
      </c>
      <c r="B26" s="8">
        <v>0</v>
      </c>
      <c r="C26" s="8">
        <v>0</v>
      </c>
      <c r="D26" s="8">
        <v>-326816.64000000001</v>
      </c>
      <c r="E26" s="8">
        <v>0</v>
      </c>
      <c r="F26" s="8">
        <v>-326816.64000000001</v>
      </c>
      <c r="H26" s="17"/>
    </row>
    <row r="27" spans="1:8">
      <c r="A27" s="145" t="s">
        <v>1</v>
      </c>
      <c r="B27" s="145"/>
      <c r="C27" s="145"/>
      <c r="D27" s="145"/>
      <c r="E27" s="145"/>
      <c r="F27" s="145"/>
      <c r="H27" s="17"/>
    </row>
    <row r="28" spans="1:8">
      <c r="A28" s="5" t="s">
        <v>0</v>
      </c>
      <c r="B28" s="8">
        <v>0</v>
      </c>
      <c r="C28" s="8">
        <v>0</v>
      </c>
      <c r="D28" s="8">
        <v>66785374.990000002</v>
      </c>
      <c r="E28" s="8">
        <v>0</v>
      </c>
      <c r="F28" s="8">
        <v>66785374.990000002</v>
      </c>
      <c r="H28" s="17"/>
    </row>
    <row r="29" spans="1:8">
      <c r="A29" s="5" t="s">
        <v>4</v>
      </c>
      <c r="B29" s="8">
        <v>0</v>
      </c>
      <c r="C29" s="8">
        <v>0</v>
      </c>
      <c r="D29" s="8">
        <v>-65387851.579999998</v>
      </c>
      <c r="E29" s="8">
        <v>0</v>
      </c>
      <c r="F29" s="8">
        <v>-65387851.579999998</v>
      </c>
      <c r="H29" s="17"/>
    </row>
    <row r="30" spans="1:8">
      <c r="A30" s="145" t="s">
        <v>174</v>
      </c>
      <c r="B30" s="145"/>
      <c r="C30" s="145"/>
      <c r="D30" s="145"/>
      <c r="E30" s="145"/>
      <c r="F30" s="145"/>
      <c r="H30" s="17"/>
    </row>
    <row r="31" spans="1:8">
      <c r="A31" s="5" t="s">
        <v>145</v>
      </c>
      <c r="B31" s="8">
        <v>0</v>
      </c>
      <c r="C31" s="8">
        <v>0</v>
      </c>
      <c r="D31" s="8">
        <v>38337958.060000002</v>
      </c>
      <c r="E31" s="8">
        <v>0</v>
      </c>
      <c r="F31" s="8">
        <v>38337958.060000002</v>
      </c>
      <c r="H31" s="17"/>
    </row>
    <row r="32" spans="1:8">
      <c r="A32" s="5" t="s">
        <v>146</v>
      </c>
      <c r="B32" s="8">
        <v>0</v>
      </c>
      <c r="C32" s="8">
        <v>0</v>
      </c>
      <c r="D32" s="8">
        <v>-17376854.370000001</v>
      </c>
      <c r="E32" s="8">
        <v>0</v>
      </c>
      <c r="F32" s="8">
        <v>-17376854.370000001</v>
      </c>
      <c r="H32" s="17"/>
    </row>
    <row r="33" spans="1:8">
      <c r="A33" s="5" t="s">
        <v>147</v>
      </c>
      <c r="B33" s="8">
        <v>0</v>
      </c>
      <c r="C33" s="8">
        <v>0</v>
      </c>
      <c r="D33" s="8">
        <v>11252336.189999999</v>
      </c>
      <c r="E33" s="8">
        <v>0</v>
      </c>
      <c r="F33" s="8">
        <v>11252336.189999999</v>
      </c>
      <c r="H33" s="17"/>
    </row>
    <row r="34" spans="1:8">
      <c r="A34" s="5" t="s">
        <v>148</v>
      </c>
      <c r="B34" s="8">
        <v>0</v>
      </c>
      <c r="C34" s="8">
        <v>0</v>
      </c>
      <c r="D34" s="8">
        <v>-9664834.5</v>
      </c>
      <c r="E34" s="8">
        <v>0</v>
      </c>
      <c r="F34" s="8">
        <v>-9664834.5</v>
      </c>
      <c r="H34" s="17"/>
    </row>
    <row r="35" spans="1:8">
      <c r="A35" s="5" t="s">
        <v>149</v>
      </c>
      <c r="B35" s="8">
        <v>0</v>
      </c>
      <c r="C35" s="8">
        <v>0</v>
      </c>
      <c r="D35" s="8">
        <v>25824557.710000001</v>
      </c>
      <c r="E35" s="8">
        <v>0</v>
      </c>
      <c r="F35" s="8">
        <v>25824557.710000001</v>
      </c>
      <c r="H35" s="17"/>
    </row>
    <row r="36" spans="1:8">
      <c r="A36" s="5" t="s">
        <v>150</v>
      </c>
      <c r="B36" s="8">
        <v>0</v>
      </c>
      <c r="C36" s="8">
        <v>0</v>
      </c>
      <c r="D36" s="8">
        <v>-11568018.16</v>
      </c>
      <c r="E36" s="8">
        <v>0</v>
      </c>
      <c r="F36" s="8">
        <v>-11568018.16</v>
      </c>
      <c r="H36" s="17"/>
    </row>
    <row r="37" spans="1:8">
      <c r="A37" s="5" t="s">
        <v>53</v>
      </c>
      <c r="B37" s="9">
        <v>0</v>
      </c>
      <c r="C37" s="9">
        <v>0</v>
      </c>
      <c r="D37" s="9">
        <v>39296162.400000006</v>
      </c>
      <c r="E37" s="9">
        <v>0</v>
      </c>
      <c r="F37" s="9">
        <v>39296162.400000006</v>
      </c>
      <c r="H37" s="17"/>
    </row>
    <row r="38" spans="1:8" ht="15.3" thickBot="1">
      <c r="A38" s="5" t="s">
        <v>68</v>
      </c>
      <c r="B38" s="10">
        <v>155931523.03</v>
      </c>
      <c r="C38" s="10">
        <v>155931523.03</v>
      </c>
      <c r="D38" s="10">
        <v>39296162.400000006</v>
      </c>
      <c r="E38" s="10">
        <v>0</v>
      </c>
      <c r="F38" s="10">
        <v>195227685.43000001</v>
      </c>
      <c r="H38" s="18"/>
    </row>
    <row r="39" spans="1:8" ht="15.3" thickTop="1">
      <c r="A39" s="149" t="s">
        <v>81</v>
      </c>
      <c r="B39" s="149"/>
      <c r="C39" s="149"/>
      <c r="D39" s="149"/>
      <c r="E39" s="149"/>
      <c r="F39" s="149"/>
      <c r="H39" s="17"/>
    </row>
    <row r="40" spans="1:8">
      <c r="A40" s="145" t="s">
        <v>40</v>
      </c>
      <c r="B40" s="145"/>
      <c r="C40" s="145"/>
      <c r="D40" s="145"/>
      <c r="E40" s="145"/>
      <c r="F40" s="145"/>
      <c r="H40" s="17"/>
    </row>
    <row r="41" spans="1:8">
      <c r="A41" s="145" t="s">
        <v>41</v>
      </c>
      <c r="B41" s="145"/>
      <c r="C41" s="145"/>
      <c r="D41" s="145"/>
      <c r="E41" s="145"/>
      <c r="F41" s="145"/>
      <c r="H41" s="17"/>
    </row>
    <row r="42" spans="1:8">
      <c r="A42" s="5" t="s">
        <v>42</v>
      </c>
      <c r="B42" s="7">
        <v>5041964.97</v>
      </c>
      <c r="C42" s="7">
        <v>5041964.97</v>
      </c>
      <c r="D42" s="7">
        <v>0</v>
      </c>
      <c r="E42" s="7">
        <v>0</v>
      </c>
      <c r="F42" s="7">
        <v>5041964.97</v>
      </c>
      <c r="H42" s="17"/>
    </row>
    <row r="43" spans="1:8">
      <c r="A43" s="5" t="s">
        <v>8</v>
      </c>
      <c r="B43" s="8">
        <v>27972271.239999998</v>
      </c>
      <c r="C43" s="8">
        <v>27972271.239999998</v>
      </c>
      <c r="D43" s="8">
        <v>0</v>
      </c>
      <c r="E43" s="8">
        <v>0</v>
      </c>
      <c r="F43" s="8">
        <v>27972271.239999998</v>
      </c>
      <c r="H43" s="17"/>
    </row>
    <row r="44" spans="1:8">
      <c r="A44" s="5" t="s">
        <v>151</v>
      </c>
      <c r="B44" s="8">
        <v>587827.73</v>
      </c>
      <c r="C44" s="8">
        <v>587827.73</v>
      </c>
      <c r="D44" s="8">
        <v>0</v>
      </c>
      <c r="E44" s="8">
        <v>0</v>
      </c>
      <c r="F44" s="8">
        <v>587827.73</v>
      </c>
      <c r="H44" s="17"/>
    </row>
    <row r="45" spans="1:8">
      <c r="A45" s="5" t="s">
        <v>33</v>
      </c>
      <c r="B45" s="8">
        <v>29147</v>
      </c>
      <c r="C45" s="8">
        <v>29147</v>
      </c>
      <c r="D45" s="8">
        <v>0</v>
      </c>
      <c r="E45" s="8">
        <v>0</v>
      </c>
      <c r="F45" s="8">
        <v>29147</v>
      </c>
      <c r="H45" s="17"/>
    </row>
    <row r="46" spans="1:8">
      <c r="A46" s="5" t="s">
        <v>152</v>
      </c>
      <c r="B46" s="8">
        <v>23717.15</v>
      </c>
      <c r="C46" s="8">
        <v>23717.15</v>
      </c>
      <c r="D46" s="8">
        <v>0</v>
      </c>
      <c r="E46" s="8">
        <v>0</v>
      </c>
      <c r="F46" s="8">
        <v>23717.15</v>
      </c>
      <c r="H46" s="17"/>
    </row>
    <row r="47" spans="1:8">
      <c r="A47" s="5" t="s">
        <v>153</v>
      </c>
      <c r="B47" s="8">
        <v>0</v>
      </c>
      <c r="C47" s="8">
        <v>0</v>
      </c>
      <c r="D47" s="8">
        <v>0</v>
      </c>
      <c r="E47" s="8">
        <v>80047.98</v>
      </c>
      <c r="F47" s="8">
        <v>80047.98</v>
      </c>
      <c r="H47" s="17"/>
    </row>
    <row r="48" spans="1:8">
      <c r="A48" s="5" t="s">
        <v>51</v>
      </c>
      <c r="B48" s="8">
        <v>0</v>
      </c>
      <c r="C48" s="8">
        <v>0</v>
      </c>
      <c r="D48" s="8">
        <v>0</v>
      </c>
      <c r="E48" s="8">
        <v>16308124.41</v>
      </c>
      <c r="F48" s="8">
        <v>16308124.41</v>
      </c>
      <c r="H48" s="17"/>
    </row>
    <row r="49" spans="1:8">
      <c r="A49" s="5" t="s">
        <v>154</v>
      </c>
      <c r="B49" s="8">
        <v>0</v>
      </c>
      <c r="C49" s="8">
        <v>0</v>
      </c>
      <c r="D49" s="8">
        <v>0</v>
      </c>
      <c r="E49" s="8">
        <v>6194917.1200000001</v>
      </c>
      <c r="F49" s="8">
        <v>6194917.1200000001</v>
      </c>
      <c r="H49" s="19"/>
    </row>
    <row r="50" spans="1:8">
      <c r="A50" s="5" t="s">
        <v>155</v>
      </c>
      <c r="B50" s="8">
        <v>0</v>
      </c>
      <c r="C50" s="8">
        <v>0</v>
      </c>
      <c r="D50" s="8"/>
      <c r="E50" s="8">
        <v>5291653.9000000004</v>
      </c>
      <c r="F50" s="8">
        <v>5291653.9000000004</v>
      </c>
      <c r="H50" s="17"/>
    </row>
    <row r="51" spans="1:8">
      <c r="A51" s="5" t="s">
        <v>43</v>
      </c>
      <c r="B51" s="9">
        <v>33654928.089999996</v>
      </c>
      <c r="C51" s="9">
        <v>33654928.089999996</v>
      </c>
      <c r="D51" s="9">
        <v>0</v>
      </c>
      <c r="E51" s="9">
        <v>27874743.410000004</v>
      </c>
      <c r="F51" s="9">
        <v>61529671.499999985</v>
      </c>
      <c r="H51" s="20"/>
    </row>
    <row r="52" spans="1:8">
      <c r="A52" s="145" t="s">
        <v>69</v>
      </c>
      <c r="B52" s="145"/>
      <c r="C52" s="145"/>
      <c r="D52" s="145"/>
      <c r="E52" s="145"/>
      <c r="F52" s="145"/>
      <c r="H52" s="17"/>
    </row>
    <row r="53" spans="1:8">
      <c r="A53" s="5" t="s">
        <v>51</v>
      </c>
      <c r="B53" s="8">
        <v>0</v>
      </c>
      <c r="C53" s="8">
        <v>0</v>
      </c>
      <c r="D53" s="8">
        <v>0</v>
      </c>
      <c r="E53" s="8">
        <v>9695618.7799999993</v>
      </c>
      <c r="F53" s="8">
        <v>9695618.7799999993</v>
      </c>
      <c r="H53" s="17"/>
    </row>
    <row r="54" spans="1:8">
      <c r="A54" s="5" t="s">
        <v>154</v>
      </c>
      <c r="B54" s="8">
        <v>0</v>
      </c>
      <c r="C54" s="8">
        <v>0</v>
      </c>
      <c r="D54" s="8">
        <v>0</v>
      </c>
      <c r="E54" s="8">
        <v>17292220.5</v>
      </c>
      <c r="F54" s="8">
        <v>17292220.5</v>
      </c>
      <c r="H54" s="17"/>
    </row>
    <row r="55" spans="1:8">
      <c r="A55" s="5" t="s">
        <v>155</v>
      </c>
      <c r="B55" s="8">
        <v>0</v>
      </c>
      <c r="C55" s="8">
        <v>0</v>
      </c>
      <c r="D55" s="8">
        <v>0</v>
      </c>
      <c r="E55" s="8">
        <v>9851574.8399999999</v>
      </c>
      <c r="F55" s="8">
        <v>9851574.8399999999</v>
      </c>
      <c r="H55" s="21"/>
    </row>
    <row r="56" spans="1:8">
      <c r="A56" s="5" t="s">
        <v>5</v>
      </c>
      <c r="B56" s="9">
        <v>0</v>
      </c>
      <c r="C56" s="9">
        <v>0</v>
      </c>
      <c r="D56" s="9">
        <v>0</v>
      </c>
      <c r="E56" s="9">
        <v>36839414.120000005</v>
      </c>
      <c r="F56" s="9">
        <v>36839414.120000005</v>
      </c>
      <c r="H56" s="21"/>
    </row>
    <row r="57" spans="1:8">
      <c r="A57" s="11" t="s">
        <v>70</v>
      </c>
      <c r="B57" s="9">
        <v>33654928.089999996</v>
      </c>
      <c r="C57" s="9">
        <v>33654928.089999996</v>
      </c>
      <c r="D57" s="9">
        <v>0</v>
      </c>
      <c r="E57" s="9">
        <v>64714157.530000009</v>
      </c>
      <c r="F57" s="9">
        <v>98369085.61999999</v>
      </c>
      <c r="H57" s="20"/>
    </row>
    <row r="58" spans="1:8">
      <c r="A58" s="149" t="s">
        <v>30</v>
      </c>
      <c r="B58" s="149"/>
      <c r="C58" s="149"/>
      <c r="D58" s="149"/>
      <c r="E58" s="149"/>
      <c r="F58" s="149"/>
      <c r="H58" s="17"/>
    </row>
    <row r="59" spans="1:8">
      <c r="A59" s="150" t="s">
        <v>24</v>
      </c>
      <c r="B59" s="150"/>
      <c r="C59" s="150"/>
      <c r="D59" s="150"/>
      <c r="E59" s="150"/>
      <c r="F59" s="150"/>
      <c r="H59" s="17"/>
    </row>
    <row r="60" spans="1:8">
      <c r="A60" s="12" t="s">
        <v>173</v>
      </c>
      <c r="B60" s="8">
        <v>340289.48</v>
      </c>
      <c r="C60" s="8">
        <v>340289.48</v>
      </c>
      <c r="D60" s="8">
        <v>0</v>
      </c>
      <c r="E60" s="8">
        <v>0</v>
      </c>
      <c r="F60" s="8">
        <v>340289.48</v>
      </c>
      <c r="H60" s="17"/>
    </row>
    <row r="61" spans="1:8">
      <c r="A61" s="12" t="s">
        <v>29</v>
      </c>
      <c r="B61" s="8">
        <v>121936305.45999999</v>
      </c>
      <c r="C61" s="8">
        <v>121936305.45999999</v>
      </c>
      <c r="D61" s="8">
        <v>0</v>
      </c>
      <c r="E61" s="8">
        <v>0</v>
      </c>
      <c r="F61" s="8">
        <v>121936305.45999999</v>
      </c>
      <c r="H61" s="17"/>
    </row>
    <row r="62" spans="1:8">
      <c r="A62" s="11" t="s">
        <v>25</v>
      </c>
      <c r="B62" s="9">
        <v>122276594.94</v>
      </c>
      <c r="C62" s="9">
        <v>122276594.94</v>
      </c>
      <c r="D62" s="9">
        <v>0</v>
      </c>
      <c r="E62" s="9">
        <v>0</v>
      </c>
      <c r="F62" s="9">
        <v>122276594.94</v>
      </c>
      <c r="H62" s="20"/>
    </row>
    <row r="63" spans="1:8" ht="15.3" thickBot="1">
      <c r="A63" s="5" t="s">
        <v>71</v>
      </c>
      <c r="B63" s="10">
        <v>155931523.03</v>
      </c>
      <c r="C63" s="10">
        <v>155931523.03</v>
      </c>
      <c r="D63" s="8"/>
      <c r="E63" s="8"/>
      <c r="F63" s="8"/>
      <c r="H63" s="17"/>
    </row>
    <row r="64" spans="1:8" ht="15.3" thickTop="1">
      <c r="A64" s="149" t="s">
        <v>63</v>
      </c>
      <c r="B64" s="149"/>
      <c r="C64" s="149"/>
      <c r="D64" s="149"/>
      <c r="E64" s="149"/>
      <c r="F64" s="149"/>
      <c r="H64" s="17"/>
    </row>
    <row r="65" spans="1:8">
      <c r="A65" s="145" t="s">
        <v>65</v>
      </c>
      <c r="B65" s="145"/>
      <c r="C65" s="145"/>
      <c r="D65" s="145"/>
      <c r="E65" s="145"/>
      <c r="F65" s="145"/>
      <c r="H65" s="17"/>
    </row>
    <row r="66" spans="1:8">
      <c r="A66" s="145" t="s">
        <v>37</v>
      </c>
      <c r="B66" s="145"/>
      <c r="C66" s="145"/>
      <c r="D66" s="8">
        <v>39296162.400000006</v>
      </c>
      <c r="E66" s="8">
        <v>-38710414.340000004</v>
      </c>
      <c r="F66" s="8">
        <v>585748.06000000238</v>
      </c>
      <c r="H66" s="20"/>
    </row>
    <row r="67" spans="1:8">
      <c r="A67" s="145" t="s">
        <v>156</v>
      </c>
      <c r="B67" s="145"/>
      <c r="C67" s="145"/>
      <c r="D67" s="8">
        <v>0</v>
      </c>
      <c r="E67" s="8">
        <v>0</v>
      </c>
      <c r="F67" s="8">
        <v>0</v>
      </c>
      <c r="H67" s="20"/>
    </row>
    <row r="68" spans="1:8">
      <c r="A68" s="145" t="s">
        <v>22</v>
      </c>
      <c r="B68" s="145"/>
      <c r="C68" s="145"/>
      <c r="D68" s="145"/>
      <c r="E68" s="145"/>
      <c r="F68" s="145"/>
      <c r="H68" s="17"/>
    </row>
    <row r="69" spans="1:8">
      <c r="A69" s="145" t="s">
        <v>19</v>
      </c>
      <c r="B69" s="145"/>
      <c r="C69" s="145"/>
      <c r="D69" s="8">
        <v>0</v>
      </c>
      <c r="E69" s="8">
        <v>-26003743.189999998</v>
      </c>
      <c r="F69" s="8">
        <v>-26003743.189999998</v>
      </c>
      <c r="H69" s="17"/>
    </row>
    <row r="70" spans="1:8" ht="15.3" thickBot="1">
      <c r="A70" s="145" t="s">
        <v>62</v>
      </c>
      <c r="B70" s="145"/>
      <c r="C70" s="145"/>
      <c r="D70" s="10">
        <v>39296162.400000006</v>
      </c>
      <c r="E70" s="10">
        <v>-64714157.530000001</v>
      </c>
      <c r="F70" s="10">
        <v>96858599.810000002</v>
      </c>
      <c r="G70" s="6">
        <v>0</v>
      </c>
      <c r="H70" s="17"/>
    </row>
    <row r="71" spans="1:8" s="145" customFormat="1" ht="15.3" thickTop="1">
      <c r="A71" s="145" t="s">
        <v>23</v>
      </c>
    </row>
    <row r="72" spans="1:8" s="146" customFormat="1">
      <c r="A72" s="146" t="s">
        <v>219</v>
      </c>
    </row>
    <row r="73" spans="1:8" s="145" customFormat="1">
      <c r="A73" s="145" t="s">
        <v>220</v>
      </c>
    </row>
    <row r="74" spans="1:8" hidden="1">
      <c r="B74" s="8"/>
      <c r="C74" s="8"/>
      <c r="D74" s="8"/>
      <c r="E74" s="8"/>
      <c r="F74" s="8"/>
      <c r="H74" s="17"/>
    </row>
    <row r="75" spans="1:8" hidden="1">
      <c r="B75" s="8"/>
      <c r="C75" s="8"/>
      <c r="D75" s="8"/>
      <c r="E75" s="8"/>
      <c r="F75" s="8"/>
      <c r="H75" s="17"/>
    </row>
    <row r="76" spans="1:8" hidden="1">
      <c r="F76" s="6"/>
    </row>
  </sheetData>
  <mergeCells count="28">
    <mergeCell ref="A64:F64"/>
    <mergeCell ref="A18:F18"/>
    <mergeCell ref="A4:F4"/>
    <mergeCell ref="A17:F17"/>
    <mergeCell ref="A11:F11"/>
    <mergeCell ref="A5:F5"/>
    <mergeCell ref="A6:F6"/>
    <mergeCell ref="A40:F40"/>
    <mergeCell ref="A41:F41"/>
    <mergeCell ref="A52:F52"/>
    <mergeCell ref="A58:F58"/>
    <mergeCell ref="A59:F59"/>
    <mergeCell ref="A2:XFD2"/>
    <mergeCell ref="A73:XFD73"/>
    <mergeCell ref="A71:XFD71"/>
    <mergeCell ref="A72:XFD72"/>
    <mergeCell ref="A1:F1"/>
    <mergeCell ref="A66:C66"/>
    <mergeCell ref="A67:C67"/>
    <mergeCell ref="A68:F68"/>
    <mergeCell ref="A69:C69"/>
    <mergeCell ref="A70:C70"/>
    <mergeCell ref="A65:F65"/>
    <mergeCell ref="A19:F19"/>
    <mergeCell ref="A22:F22"/>
    <mergeCell ref="A27:F27"/>
    <mergeCell ref="A30:F30"/>
    <mergeCell ref="A39:F39"/>
  </mergeCells>
  <phoneticPr fontId="7"/>
  <hyperlinks>
    <hyperlink ref="A72" location="'Table of Contents'!A1" display="Return to TOC" xr:uid="{535D974B-B8C4-4493-843F-2C856A6B28F7}"/>
  </hyperlinks>
  <printOptions horizontalCentered="1"/>
  <pageMargins left="0.75" right="0.75" top="1.1000000000000001" bottom="0" header="0" footer="0"/>
  <pageSetup scale="65" pageOrder="overThenDown" orientation="portrait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H67"/>
  <sheetViews>
    <sheetView zoomScaleNormal="75" zoomScalePageLayoutView="75" workbookViewId="0">
      <selection sqref="A1:XFD1"/>
    </sheetView>
  </sheetViews>
  <sheetFormatPr defaultColWidth="0" defaultRowHeight="15" zeroHeight="1"/>
  <cols>
    <col min="1" max="1" width="61.21875" style="5" customWidth="1"/>
    <col min="2" max="2" width="22.609375" style="5" customWidth="1"/>
    <col min="3" max="3" width="18.1640625" style="5" bestFit="1" customWidth="1"/>
    <col min="4" max="4" width="16.94140625" style="5" bestFit="1" customWidth="1"/>
    <col min="5" max="5" width="17.6640625" style="5" bestFit="1" customWidth="1"/>
    <col min="6" max="6" width="19" style="5" customWidth="1"/>
    <col min="7" max="7" width="15.71875" style="37" hidden="1" customWidth="1"/>
    <col min="8" max="8" width="20" style="5" hidden="1" customWidth="1"/>
    <col min="9" max="16384" width="10.71875" style="5" hidden="1"/>
  </cols>
  <sheetData>
    <row r="1" spans="1:8" s="152" customFormat="1" ht="43.5" customHeight="1">
      <c r="A1" s="151" t="s">
        <v>234</v>
      </c>
    </row>
    <row r="2" spans="1:8" s="28" customFormat="1" ht="17.399999999999999">
      <c r="A2" s="26" t="s">
        <v>141</v>
      </c>
      <c r="B2" s="25"/>
      <c r="C2" s="25"/>
      <c r="D2" s="25"/>
      <c r="E2" s="25"/>
      <c r="F2" s="25"/>
      <c r="G2" s="27"/>
    </row>
    <row r="3" spans="1:8" s="33" customFormat="1" ht="41.4">
      <c r="A3" s="29" t="s">
        <v>218</v>
      </c>
      <c r="B3" s="30" t="s">
        <v>157</v>
      </c>
      <c r="C3" s="31" t="s">
        <v>84</v>
      </c>
      <c r="D3" s="31" t="s">
        <v>85</v>
      </c>
      <c r="E3" s="31" t="s">
        <v>82</v>
      </c>
      <c r="F3" s="31" t="s">
        <v>88</v>
      </c>
      <c r="G3" s="32"/>
    </row>
    <row r="4" spans="1:8" s="36" customFormat="1" ht="16.2">
      <c r="A4" s="149" t="s">
        <v>34</v>
      </c>
      <c r="B4" s="149"/>
      <c r="C4" s="149"/>
      <c r="D4" s="149"/>
      <c r="E4" s="149"/>
      <c r="F4" s="149"/>
      <c r="G4" s="34"/>
      <c r="H4" s="35"/>
    </row>
    <row r="5" spans="1:8" ht="16.2">
      <c r="A5" s="145" t="s">
        <v>52</v>
      </c>
      <c r="B5" s="145"/>
      <c r="C5" s="145"/>
      <c r="D5" s="145"/>
      <c r="E5" s="145"/>
      <c r="F5" s="145"/>
      <c r="H5" s="35"/>
    </row>
    <row r="6" spans="1:8" ht="16.2">
      <c r="A6" s="5" t="s">
        <v>75</v>
      </c>
      <c r="B6" s="7">
        <v>391856082</v>
      </c>
      <c r="C6" s="7">
        <v>391856082</v>
      </c>
      <c r="D6" s="7">
        <v>0</v>
      </c>
      <c r="E6" s="7">
        <v>0</v>
      </c>
      <c r="F6" s="7">
        <v>391856082</v>
      </c>
      <c r="H6" s="35"/>
    </row>
    <row r="7" spans="1:8" ht="16.2">
      <c r="A7" s="5" t="s">
        <v>76</v>
      </c>
      <c r="B7" s="8">
        <v>63573265.090000004</v>
      </c>
      <c r="C7" s="8">
        <v>63573265.090000004</v>
      </c>
      <c r="D7" s="8">
        <v>0</v>
      </c>
      <c r="E7" s="8">
        <v>0</v>
      </c>
      <c r="F7" s="8">
        <v>63573265.090000004</v>
      </c>
      <c r="H7" s="35"/>
    </row>
    <row r="8" spans="1:8" ht="16.2">
      <c r="A8" s="5" t="s">
        <v>77</v>
      </c>
      <c r="B8" s="8">
        <v>1693017.77</v>
      </c>
      <c r="C8" s="8">
        <v>1693017.77</v>
      </c>
      <c r="D8" s="8">
        <v>0</v>
      </c>
      <c r="E8" s="8">
        <v>0</v>
      </c>
      <c r="F8" s="8">
        <v>1693017.77</v>
      </c>
      <c r="H8" s="35"/>
    </row>
    <row r="9" spans="1:8" ht="16.2">
      <c r="A9" s="5" t="s">
        <v>78</v>
      </c>
      <c r="B9" s="8">
        <v>553296.06000000006</v>
      </c>
      <c r="C9" s="8">
        <v>553296.06000000006</v>
      </c>
      <c r="D9" s="8">
        <v>0</v>
      </c>
      <c r="E9" s="8">
        <v>0</v>
      </c>
      <c r="F9" s="8">
        <v>553296.06000000006</v>
      </c>
      <c r="H9" s="35"/>
    </row>
    <row r="10" spans="1:8" ht="16.2">
      <c r="A10" s="5" t="s">
        <v>79</v>
      </c>
      <c r="B10" s="8">
        <v>1062214.97</v>
      </c>
      <c r="C10" s="8">
        <v>1062214.97</v>
      </c>
      <c r="D10" s="8">
        <v>0</v>
      </c>
      <c r="E10" s="8">
        <v>0</v>
      </c>
      <c r="F10" s="8">
        <v>1062214.97</v>
      </c>
      <c r="H10" s="35"/>
    </row>
    <row r="11" spans="1:8" ht="16.2">
      <c r="A11" s="11" t="s">
        <v>35</v>
      </c>
      <c r="B11" s="9">
        <v>458737875.89000005</v>
      </c>
      <c r="C11" s="9">
        <v>458737875.89000005</v>
      </c>
      <c r="D11" s="9">
        <v>0</v>
      </c>
      <c r="E11" s="9">
        <v>0</v>
      </c>
      <c r="F11" s="9">
        <v>458737875.89000005</v>
      </c>
      <c r="H11" s="35"/>
    </row>
    <row r="12" spans="1:8" ht="16.2">
      <c r="A12" s="149" t="s">
        <v>15</v>
      </c>
      <c r="B12" s="149"/>
      <c r="C12" s="149"/>
      <c r="D12" s="149"/>
      <c r="E12" s="149"/>
      <c r="F12" s="149"/>
      <c r="H12" s="35"/>
    </row>
    <row r="13" spans="1:8" ht="16.2">
      <c r="A13" s="5" t="s">
        <v>10</v>
      </c>
      <c r="B13" s="8">
        <v>254727725.31</v>
      </c>
      <c r="C13" s="8">
        <v>254727725.31</v>
      </c>
      <c r="D13" s="8">
        <v>0</v>
      </c>
      <c r="E13" s="8">
        <v>2755506.95</v>
      </c>
      <c r="F13" s="8">
        <v>257483232.25999999</v>
      </c>
      <c r="H13" s="38"/>
    </row>
    <row r="14" spans="1:8" ht="16.2">
      <c r="A14" s="5" t="s">
        <v>86</v>
      </c>
      <c r="B14" s="8">
        <v>68235449.640000001</v>
      </c>
      <c r="C14" s="8">
        <v>68235449.640000001</v>
      </c>
      <c r="D14" s="8">
        <v>0</v>
      </c>
      <c r="E14" s="8">
        <v>0</v>
      </c>
      <c r="F14" s="8">
        <v>68235449.640000001</v>
      </c>
      <c r="H14" s="35"/>
    </row>
    <row r="15" spans="1:8" ht="16.2">
      <c r="A15" s="5" t="s">
        <v>11</v>
      </c>
      <c r="B15" s="8">
        <v>61424066.119999997</v>
      </c>
      <c r="C15" s="8">
        <v>61424066.119999997</v>
      </c>
      <c r="D15" s="8">
        <v>0</v>
      </c>
      <c r="E15" s="8">
        <v>0</v>
      </c>
      <c r="F15" s="8">
        <v>61424066.119999997</v>
      </c>
      <c r="H15" s="35"/>
    </row>
    <row r="16" spans="1:8" ht="16.2">
      <c r="A16" s="5" t="s">
        <v>12</v>
      </c>
      <c r="B16" s="8">
        <v>3608711.1</v>
      </c>
      <c r="C16" s="8">
        <v>3608711.1</v>
      </c>
      <c r="D16" s="8">
        <v>0</v>
      </c>
      <c r="E16" s="8">
        <v>0</v>
      </c>
      <c r="F16" s="8">
        <v>3608711.1</v>
      </c>
      <c r="H16" s="35"/>
    </row>
    <row r="17" spans="1:8" ht="16.2">
      <c r="A17" s="5" t="s">
        <v>13</v>
      </c>
      <c r="B17" s="8">
        <v>10171963.210000001</v>
      </c>
      <c r="C17" s="8">
        <v>10171963.210000001</v>
      </c>
      <c r="D17" s="8">
        <v>0</v>
      </c>
      <c r="E17" s="8">
        <v>0</v>
      </c>
      <c r="F17" s="8">
        <v>10171963.210000001</v>
      </c>
      <c r="H17" s="35"/>
    </row>
    <row r="18" spans="1:8" ht="16.2">
      <c r="A18" s="5" t="s">
        <v>54</v>
      </c>
      <c r="B18" s="8">
        <v>4260904.1900000004</v>
      </c>
      <c r="C18" s="8">
        <v>4260904.1900000004</v>
      </c>
      <c r="D18" s="8">
        <v>0</v>
      </c>
      <c r="E18" s="8">
        <v>0</v>
      </c>
      <c r="F18" s="8">
        <v>4260904.1900000004</v>
      </c>
      <c r="H18" s="35"/>
    </row>
    <row r="19" spans="1:8" ht="16.2">
      <c r="A19" s="5" t="s">
        <v>55</v>
      </c>
      <c r="B19" s="8">
        <v>13773865.710000001</v>
      </c>
      <c r="C19" s="8">
        <v>13773865.710000001</v>
      </c>
      <c r="D19" s="8">
        <v>0</v>
      </c>
      <c r="E19" s="8">
        <v>0</v>
      </c>
      <c r="F19" s="8">
        <v>13773865.710000001</v>
      </c>
      <c r="H19" s="35"/>
    </row>
    <row r="20" spans="1:8" ht="16.2">
      <c r="A20" s="5" t="s">
        <v>49</v>
      </c>
      <c r="B20" s="8">
        <v>11012811.779999999</v>
      </c>
      <c r="C20" s="8">
        <v>11012811.779999999</v>
      </c>
      <c r="D20" s="8">
        <v>0</v>
      </c>
      <c r="E20" s="8">
        <v>0</v>
      </c>
      <c r="F20" s="8">
        <v>11012811.779999999</v>
      </c>
      <c r="H20" s="35"/>
    </row>
    <row r="21" spans="1:8" ht="16.2">
      <c r="A21" s="5" t="s">
        <v>7</v>
      </c>
      <c r="B21" s="8">
        <v>756359.07</v>
      </c>
      <c r="C21" s="8">
        <v>756359.07</v>
      </c>
      <c r="D21" s="8">
        <v>0</v>
      </c>
      <c r="E21" s="8">
        <v>0</v>
      </c>
      <c r="F21" s="8">
        <v>756359.07</v>
      </c>
      <c r="H21" s="35"/>
    </row>
    <row r="22" spans="1:8" ht="16.2">
      <c r="A22" s="5" t="s">
        <v>158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H22" s="35"/>
    </row>
    <row r="23" spans="1:8" ht="16.2">
      <c r="A23" s="5" t="s">
        <v>36</v>
      </c>
      <c r="B23" s="8">
        <v>5470623.7999999998</v>
      </c>
      <c r="C23" s="8">
        <v>5470623.7999999998</v>
      </c>
      <c r="D23" s="8">
        <v>0</v>
      </c>
      <c r="E23" s="8">
        <v>0</v>
      </c>
      <c r="F23" s="8">
        <v>5470623.7999999998</v>
      </c>
      <c r="H23" s="35"/>
    </row>
    <row r="24" spans="1:8" ht="16.2">
      <c r="A24" s="5" t="s">
        <v>159</v>
      </c>
      <c r="B24" s="8">
        <v>13488953.119999999</v>
      </c>
      <c r="C24" s="8">
        <v>13488953.119999999</v>
      </c>
      <c r="D24" s="8">
        <v>0</v>
      </c>
      <c r="E24" s="8">
        <v>0</v>
      </c>
      <c r="F24" s="8">
        <v>13488953.119999999</v>
      </c>
      <c r="H24" s="35"/>
    </row>
    <row r="25" spans="1:8" ht="16.2">
      <c r="A25" s="5" t="s">
        <v>160</v>
      </c>
      <c r="B25" s="8">
        <v>0</v>
      </c>
      <c r="C25" s="8">
        <v>0</v>
      </c>
      <c r="D25" s="8">
        <v>0</v>
      </c>
      <c r="E25" s="8">
        <v>29384.58</v>
      </c>
      <c r="F25" s="8">
        <v>29384.58</v>
      </c>
      <c r="H25" s="35"/>
    </row>
    <row r="26" spans="1:8" ht="16.2">
      <c r="A26" s="5" t="s">
        <v>161</v>
      </c>
      <c r="B26" s="8">
        <v>0</v>
      </c>
      <c r="C26" s="8">
        <v>0</v>
      </c>
      <c r="D26" s="8">
        <v>0</v>
      </c>
      <c r="E26" s="8">
        <v>-13488953.119999999</v>
      </c>
      <c r="F26" s="8">
        <v>-13488953.119999999</v>
      </c>
      <c r="H26" s="35"/>
    </row>
    <row r="27" spans="1:8" ht="16.2">
      <c r="A27" s="5" t="s">
        <v>162</v>
      </c>
      <c r="B27" s="8">
        <v>0</v>
      </c>
      <c r="C27" s="8">
        <v>0</v>
      </c>
      <c r="D27" s="8">
        <v>0</v>
      </c>
      <c r="E27" s="8">
        <v>22637063.379999999</v>
      </c>
      <c r="F27" s="8">
        <v>22637063.379999999</v>
      </c>
      <c r="H27" s="35"/>
    </row>
    <row r="28" spans="1:8" ht="16.2">
      <c r="A28" s="5" t="s">
        <v>73</v>
      </c>
      <c r="B28" s="8">
        <v>23648481.050000001</v>
      </c>
      <c r="C28" s="8">
        <v>23648481.050000001</v>
      </c>
      <c r="D28" s="8">
        <v>-23648481.050000001</v>
      </c>
      <c r="E28" s="8">
        <v>0</v>
      </c>
      <c r="F28" s="8">
        <v>0</v>
      </c>
      <c r="H28" s="35"/>
    </row>
    <row r="29" spans="1:8" ht="16.2">
      <c r="A29" s="5" t="s">
        <v>175</v>
      </c>
      <c r="B29" s="8">
        <v>0</v>
      </c>
      <c r="C29" s="8">
        <v>0</v>
      </c>
      <c r="D29" s="8">
        <v>16411371.189999999</v>
      </c>
      <c r="E29" s="8">
        <v>0</v>
      </c>
      <c r="F29" s="8">
        <v>16411371.189999999</v>
      </c>
      <c r="H29" s="35"/>
    </row>
    <row r="30" spans="1:8" ht="16.2">
      <c r="A30" s="11" t="s">
        <v>16</v>
      </c>
      <c r="B30" s="9">
        <v>470579914.09999996</v>
      </c>
      <c r="C30" s="9">
        <v>470579914.09999996</v>
      </c>
      <c r="D30" s="9">
        <v>-7237109.8600000013</v>
      </c>
      <c r="E30" s="9">
        <v>11933001.789999999</v>
      </c>
      <c r="F30" s="9">
        <v>475275806.02999991</v>
      </c>
      <c r="H30" s="39"/>
    </row>
    <row r="31" spans="1:8" ht="16.2">
      <c r="A31" s="150" t="s">
        <v>91</v>
      </c>
      <c r="B31" s="150"/>
      <c r="C31" s="150"/>
      <c r="D31" s="150"/>
      <c r="E31" s="150"/>
      <c r="F31" s="150"/>
      <c r="H31" s="35"/>
    </row>
    <row r="32" spans="1:8" ht="16.2">
      <c r="A32" s="5" t="s">
        <v>9</v>
      </c>
      <c r="B32" s="40">
        <v>-11842038.209999919</v>
      </c>
      <c r="C32" s="40">
        <v>-11842038.209999919</v>
      </c>
      <c r="D32" s="40">
        <v>7237109.8600000013</v>
      </c>
      <c r="E32" s="40">
        <v>-11933001.789999999</v>
      </c>
      <c r="F32" s="40">
        <v>-16537930.139999917</v>
      </c>
      <c r="G32" s="41"/>
      <c r="H32" s="42"/>
    </row>
    <row r="33" spans="1:8" ht="16.2">
      <c r="A33" s="149" t="s">
        <v>47</v>
      </c>
      <c r="B33" s="149"/>
      <c r="C33" s="149"/>
      <c r="D33" s="149"/>
      <c r="E33" s="149"/>
      <c r="F33" s="149"/>
      <c r="H33" s="42"/>
    </row>
    <row r="34" spans="1:8" ht="16.2">
      <c r="A34" s="5" t="s">
        <v>87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H34" s="42"/>
    </row>
    <row r="35" spans="1:8" ht="16.2">
      <c r="A35" s="5" t="s">
        <v>74</v>
      </c>
      <c r="B35" s="8">
        <v>-11133.69</v>
      </c>
      <c r="C35" s="8">
        <v>-11133.69</v>
      </c>
      <c r="D35" s="8">
        <v>-1336.04</v>
      </c>
      <c r="E35" s="8">
        <v>0</v>
      </c>
      <c r="F35" s="8">
        <v>-12469.73</v>
      </c>
      <c r="H35" s="35"/>
    </row>
    <row r="36" spans="1:8" ht="16.2">
      <c r="A36" s="5" t="s">
        <v>163</v>
      </c>
      <c r="B36" s="8">
        <v>22637063.379999999</v>
      </c>
      <c r="C36" s="8">
        <v>22637063.379999999</v>
      </c>
      <c r="D36" s="8">
        <v>0</v>
      </c>
      <c r="E36" s="8">
        <v>0</v>
      </c>
      <c r="F36" s="8">
        <v>22637063.379999999</v>
      </c>
      <c r="H36" s="35"/>
    </row>
    <row r="37" spans="1:8" ht="16.2">
      <c r="A37" s="5" t="s">
        <v>164</v>
      </c>
      <c r="B37" s="8">
        <v>694914.49</v>
      </c>
      <c r="C37" s="8">
        <v>694914.49</v>
      </c>
      <c r="D37" s="8">
        <v>0</v>
      </c>
      <c r="E37" s="8">
        <v>0</v>
      </c>
      <c r="F37" s="8">
        <v>0</v>
      </c>
      <c r="H37" s="35"/>
    </row>
    <row r="38" spans="1:8" ht="16.2">
      <c r="A38" s="5" t="s">
        <v>165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H38" s="35"/>
    </row>
    <row r="39" spans="1:8" ht="16.2">
      <c r="A39" s="5" t="s">
        <v>72</v>
      </c>
      <c r="B39" s="8">
        <v>11133.69</v>
      </c>
      <c r="C39" s="8">
        <v>11133.69</v>
      </c>
      <c r="D39" s="8">
        <v>-12469.69</v>
      </c>
      <c r="E39" s="8">
        <v>0</v>
      </c>
      <c r="F39" s="8">
        <v>-1336</v>
      </c>
      <c r="H39" s="35"/>
    </row>
    <row r="40" spans="1:8" ht="16.2">
      <c r="A40" s="5" t="s">
        <v>92</v>
      </c>
      <c r="B40" s="8">
        <v>0</v>
      </c>
      <c r="C40" s="8">
        <v>0</v>
      </c>
      <c r="D40" s="8">
        <v>13805.73</v>
      </c>
      <c r="E40" s="8">
        <v>0</v>
      </c>
      <c r="F40" s="8">
        <v>13805.73</v>
      </c>
      <c r="G40" s="37" t="s">
        <v>166</v>
      </c>
      <c r="H40" s="38"/>
    </row>
    <row r="41" spans="1:8" ht="16.2">
      <c r="A41" s="11" t="s">
        <v>48</v>
      </c>
      <c r="B41" s="9">
        <v>23331977.869999997</v>
      </c>
      <c r="C41" s="9">
        <v>23331977.869999997</v>
      </c>
      <c r="D41" s="9">
        <v>0</v>
      </c>
      <c r="E41" s="9">
        <v>0</v>
      </c>
      <c r="F41" s="9">
        <v>22637063.379999999</v>
      </c>
      <c r="H41" s="42"/>
    </row>
    <row r="42" spans="1:8" ht="16.2">
      <c r="A42" s="5" t="s">
        <v>64</v>
      </c>
      <c r="B42" s="43">
        <v>11489939.660000078</v>
      </c>
      <c r="C42" s="43">
        <v>11489939.660000078</v>
      </c>
      <c r="D42" s="43">
        <v>7237109.8600000013</v>
      </c>
      <c r="E42" s="43">
        <v>-11933001.789999999</v>
      </c>
      <c r="F42" s="43">
        <v>6794047.7300000787</v>
      </c>
      <c r="G42" s="44"/>
      <c r="H42" s="42"/>
    </row>
    <row r="43" spans="1:8" ht="16.2">
      <c r="A43" s="149" t="s">
        <v>20</v>
      </c>
      <c r="B43" s="149"/>
      <c r="C43" s="149"/>
      <c r="D43" s="149"/>
      <c r="E43" s="149"/>
      <c r="F43" s="149"/>
      <c r="H43" s="35"/>
    </row>
    <row r="44" spans="1:8" ht="16.2">
      <c r="A44" s="149" t="s">
        <v>21</v>
      </c>
      <c r="B44" s="149"/>
      <c r="C44" s="149"/>
      <c r="D44" s="149"/>
      <c r="E44" s="149"/>
      <c r="F44" s="149"/>
      <c r="H44" s="45"/>
    </row>
    <row r="45" spans="1:8" ht="16.2">
      <c r="A45" s="5" t="s">
        <v>167</v>
      </c>
      <c r="B45" s="8">
        <v>110786655.28</v>
      </c>
      <c r="C45" s="8">
        <v>110786655.28</v>
      </c>
      <c r="D45" s="8">
        <v>0</v>
      </c>
      <c r="E45" s="8">
        <v>0</v>
      </c>
      <c r="F45" s="8">
        <v>110786655.28</v>
      </c>
      <c r="H45" s="45"/>
    </row>
    <row r="46" spans="1:8">
      <c r="A46" s="5" t="s">
        <v>176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H46" s="37"/>
    </row>
    <row r="47" spans="1:8" s="48" customFormat="1" ht="16.2">
      <c r="A47" s="46" t="s">
        <v>168</v>
      </c>
      <c r="B47" s="47">
        <v>110786655.28</v>
      </c>
      <c r="C47" s="47">
        <v>110786655.28</v>
      </c>
      <c r="D47" s="47">
        <v>0</v>
      </c>
      <c r="E47" s="47">
        <v>0</v>
      </c>
      <c r="F47" s="47">
        <v>110786655.28</v>
      </c>
      <c r="G47" s="37"/>
      <c r="H47" s="45"/>
    </row>
    <row r="48" spans="1:8" ht="16.5" thickBot="1">
      <c r="A48" s="49" t="s">
        <v>169</v>
      </c>
      <c r="B48" s="10">
        <v>122276594.94000009</v>
      </c>
      <c r="C48" s="10">
        <v>122276594.94000009</v>
      </c>
      <c r="D48" s="10">
        <v>7237109.8600000013</v>
      </c>
      <c r="E48" s="10">
        <v>-11933001.789999999</v>
      </c>
      <c r="F48" s="10">
        <v>117580703.01000008</v>
      </c>
      <c r="G48" s="41"/>
      <c r="H48" s="45"/>
    </row>
    <row r="49" spans="1:8" ht="16.5" thickTop="1">
      <c r="A49" s="149" t="s">
        <v>63</v>
      </c>
      <c r="B49" s="149"/>
      <c r="C49" s="149"/>
      <c r="D49" s="149"/>
      <c r="E49" s="149"/>
      <c r="F49" s="149"/>
      <c r="H49" s="45"/>
    </row>
    <row r="50" spans="1:8" ht="16.2">
      <c r="A50" s="145" t="s">
        <v>80</v>
      </c>
      <c r="B50" s="145"/>
      <c r="C50" s="50">
        <v>122276594.94000009</v>
      </c>
      <c r="D50" s="50">
        <v>7237109.8600000013</v>
      </c>
      <c r="E50" s="50">
        <v>-11933001.789999999</v>
      </c>
      <c r="F50" s="50">
        <v>117580703.01000008</v>
      </c>
      <c r="H50" s="35"/>
    </row>
    <row r="51" spans="1:8" ht="16.2">
      <c r="A51" s="145" t="s">
        <v>170</v>
      </c>
      <c r="B51" s="145"/>
      <c r="C51" s="145"/>
      <c r="D51" s="8">
        <v>32059052.539999999</v>
      </c>
      <c r="E51" s="8">
        <v>-52781155.740000002</v>
      </c>
      <c r="F51" s="8">
        <v>-20722103.200000003</v>
      </c>
      <c r="H51" s="51"/>
    </row>
    <row r="52" spans="1:8" ht="16.2">
      <c r="A52" s="145" t="s">
        <v>61</v>
      </c>
      <c r="B52" s="145"/>
      <c r="C52" s="145"/>
      <c r="D52" s="8">
        <v>0</v>
      </c>
      <c r="E52" s="8">
        <v>0</v>
      </c>
      <c r="F52" s="8">
        <v>0</v>
      </c>
      <c r="H52" s="51"/>
    </row>
    <row r="53" spans="1:8" ht="16.2">
      <c r="A53" s="145" t="s">
        <v>171</v>
      </c>
      <c r="B53" s="145"/>
      <c r="C53" s="145"/>
      <c r="D53" s="9">
        <v>32059052.539999999</v>
      </c>
      <c r="E53" s="9">
        <v>-52781155.740000002</v>
      </c>
      <c r="F53" s="9">
        <v>-20722103.200000003</v>
      </c>
      <c r="H53" s="35"/>
    </row>
    <row r="54" spans="1:8" ht="16.5" thickBot="1">
      <c r="A54" s="145" t="s">
        <v>172</v>
      </c>
      <c r="B54" s="145"/>
      <c r="C54" s="52">
        <v>122276594.94000009</v>
      </c>
      <c r="D54" s="52">
        <v>39296162.399999999</v>
      </c>
      <c r="E54" s="52">
        <v>-64714157.530000001</v>
      </c>
      <c r="F54" s="52">
        <v>96858599.810000077</v>
      </c>
      <c r="H54" s="35"/>
    </row>
    <row r="55" spans="1:8" s="145" customFormat="1" ht="15.3" thickTop="1">
      <c r="A55" s="145" t="s">
        <v>23</v>
      </c>
    </row>
    <row r="56" spans="1:8" s="146" customFormat="1">
      <c r="A56" s="146" t="s">
        <v>219</v>
      </c>
    </row>
    <row r="57" spans="1:8" s="145" customFormat="1">
      <c r="A57" s="145" t="s">
        <v>220</v>
      </c>
    </row>
    <row r="58" spans="1:8" ht="16.2" hidden="1">
      <c r="B58" s="8"/>
      <c r="C58" s="8"/>
      <c r="D58" s="8"/>
      <c r="E58" s="8"/>
      <c r="F58" s="8"/>
      <c r="H58" s="35"/>
    </row>
    <row r="59" spans="1:8" ht="16.2" hidden="1">
      <c r="B59" s="8"/>
      <c r="C59" s="8"/>
      <c r="D59" s="8"/>
      <c r="E59" s="8"/>
      <c r="F59" s="8"/>
      <c r="H59" s="35"/>
    </row>
    <row r="60" spans="1:8" s="53" customFormat="1" ht="12.3" hidden="1">
      <c r="G60" s="54"/>
    </row>
    <row r="61" spans="1:8" hidden="1">
      <c r="D61" s="37"/>
    </row>
    <row r="62" spans="1:8" hidden="1">
      <c r="D62" s="37"/>
    </row>
    <row r="63" spans="1:8" hidden="1">
      <c r="D63" s="37"/>
    </row>
    <row r="64" spans="1:8" hidden="1">
      <c r="D64" s="37"/>
    </row>
    <row r="67" spans="4:4" hidden="1">
      <c r="D67" s="37"/>
    </row>
  </sheetData>
  <mergeCells count="17">
    <mergeCell ref="A1:XFD1"/>
    <mergeCell ref="A55:XFD55"/>
    <mergeCell ref="A56:XFD56"/>
    <mergeCell ref="A57:XFD57"/>
    <mergeCell ref="A43:F43"/>
    <mergeCell ref="A4:F4"/>
    <mergeCell ref="A5:F5"/>
    <mergeCell ref="A12:F12"/>
    <mergeCell ref="A31:F31"/>
    <mergeCell ref="A33:F33"/>
    <mergeCell ref="A54:B54"/>
    <mergeCell ref="A44:F44"/>
    <mergeCell ref="A49:F49"/>
    <mergeCell ref="A50:B50"/>
    <mergeCell ref="A51:C51"/>
    <mergeCell ref="A52:C52"/>
    <mergeCell ref="A53:C53"/>
  </mergeCells>
  <phoneticPr fontId="7"/>
  <hyperlinks>
    <hyperlink ref="A56" location="'Table of Contents'!A1" display="Return to TOC" xr:uid="{6F9EB004-1B58-42FA-A681-5080F70B259E}"/>
  </hyperlinks>
  <printOptions horizontalCentered="1"/>
  <pageMargins left="0.75" right="0.75" top="1.1000000000000001" bottom="0" header="0" footer="0"/>
  <pageSetup scale="65" pageOrder="overThenDown" orientation="portrait" horizontalDpi="300" verticalDpi="300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2B79C-EA64-4894-899E-E668CD279B49}">
  <sheetPr codeName="Sheet4">
    <pageSetUpPr fitToPage="1"/>
  </sheetPr>
  <dimension ref="A1:K29"/>
  <sheetViews>
    <sheetView workbookViewId="0">
      <selection sqref="A1:XFD1"/>
    </sheetView>
  </sheetViews>
  <sheetFormatPr defaultColWidth="0" defaultRowHeight="15" zeroHeight="1"/>
  <cols>
    <col min="1" max="1" width="57.71875" style="77" bestFit="1" customWidth="1"/>
    <col min="2" max="2" width="16.38671875" style="77" bestFit="1" customWidth="1"/>
    <col min="3" max="3" width="14.609375" style="77" bestFit="1" customWidth="1"/>
    <col min="4" max="4" width="13.5" style="77" bestFit="1" customWidth="1"/>
    <col min="5" max="5" width="14.44140625" style="77" customWidth="1"/>
    <col min="6" max="6" width="15.83203125" style="77" customWidth="1"/>
    <col min="7" max="7" width="16.0546875" style="77" bestFit="1" customWidth="1"/>
    <col min="8" max="8" width="15.1640625" style="77" bestFit="1" customWidth="1"/>
    <col min="9" max="9" width="16.38671875" style="77" bestFit="1" customWidth="1"/>
    <col min="10" max="11" width="0" style="77" hidden="1" customWidth="1"/>
    <col min="12" max="16384" width="15.71875" style="77" hidden="1"/>
  </cols>
  <sheetData>
    <row r="1" spans="1:11" s="155" customFormat="1" ht="17.7">
      <c r="A1" s="155" t="s">
        <v>221</v>
      </c>
    </row>
    <row r="2" spans="1:11" s="154" customFormat="1">
      <c r="A2" s="153" t="s">
        <v>112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1" s="88" customFormat="1" ht="60">
      <c r="A3" s="29" t="s">
        <v>223</v>
      </c>
      <c r="B3" s="86" t="s">
        <v>177</v>
      </c>
      <c r="C3" s="87" t="s">
        <v>117</v>
      </c>
      <c r="D3" s="86" t="s">
        <v>116</v>
      </c>
      <c r="E3" s="86" t="s">
        <v>115</v>
      </c>
      <c r="F3" s="86" t="s">
        <v>114</v>
      </c>
      <c r="G3" s="87" t="s">
        <v>6</v>
      </c>
      <c r="H3" s="87" t="s">
        <v>113</v>
      </c>
      <c r="I3" s="86" t="s">
        <v>178</v>
      </c>
      <c r="K3" s="89"/>
    </row>
    <row r="4" spans="1:11" s="101" customFormat="1">
      <c r="A4" s="153" t="s">
        <v>112</v>
      </c>
      <c r="B4" s="153"/>
      <c r="C4" s="153"/>
      <c r="D4" s="153"/>
      <c r="E4" s="153"/>
      <c r="F4" s="153"/>
      <c r="G4" s="153"/>
      <c r="H4" s="153"/>
      <c r="I4" s="153"/>
      <c r="K4" s="102"/>
    </row>
    <row r="5" spans="1:11" ht="16.2">
      <c r="A5" s="157" t="s">
        <v>111</v>
      </c>
      <c r="B5" s="157"/>
      <c r="C5" s="157"/>
      <c r="D5" s="157"/>
      <c r="E5" s="157"/>
      <c r="F5" s="157"/>
      <c r="G5" s="157"/>
      <c r="H5" s="157"/>
      <c r="I5" s="157"/>
      <c r="J5" s="90"/>
      <c r="K5" s="91"/>
    </row>
    <row r="6" spans="1:11" ht="16.2">
      <c r="A6" s="93" t="s">
        <v>110</v>
      </c>
      <c r="B6" s="94">
        <v>3000</v>
      </c>
      <c r="C6" s="95">
        <v>0</v>
      </c>
      <c r="D6" s="95">
        <v>0</v>
      </c>
      <c r="E6" s="95">
        <v>0</v>
      </c>
      <c r="F6" s="95">
        <v>0</v>
      </c>
      <c r="G6" s="95">
        <v>0</v>
      </c>
      <c r="H6" s="95">
        <v>0</v>
      </c>
      <c r="I6" s="95">
        <v>3000</v>
      </c>
      <c r="J6" s="90"/>
      <c r="K6" s="91"/>
    </row>
    <row r="7" spans="1:11" ht="16.2">
      <c r="A7" s="93" t="s">
        <v>109</v>
      </c>
      <c r="B7" s="94">
        <v>0</v>
      </c>
      <c r="C7" s="95">
        <v>0</v>
      </c>
      <c r="D7" s="95">
        <v>0</v>
      </c>
      <c r="E7" s="95">
        <v>0</v>
      </c>
      <c r="F7" s="95">
        <v>0</v>
      </c>
      <c r="G7" s="95">
        <v>0</v>
      </c>
      <c r="H7" s="95">
        <v>0</v>
      </c>
      <c r="I7" s="95">
        <v>0</v>
      </c>
      <c r="J7" s="90"/>
      <c r="K7" s="91"/>
    </row>
    <row r="8" spans="1:11" ht="16.2">
      <c r="A8" s="96" t="s">
        <v>108</v>
      </c>
      <c r="B8" s="97">
        <v>3000</v>
      </c>
      <c r="C8" s="97">
        <v>0</v>
      </c>
      <c r="D8" s="97">
        <v>0</v>
      </c>
      <c r="E8" s="97">
        <v>0</v>
      </c>
      <c r="F8" s="97">
        <v>0</v>
      </c>
      <c r="G8" s="97">
        <v>0</v>
      </c>
      <c r="H8" s="97">
        <v>0</v>
      </c>
      <c r="I8" s="97">
        <v>3000</v>
      </c>
      <c r="J8" s="90"/>
      <c r="K8" s="91"/>
    </row>
    <row r="9" spans="1:11" ht="16.2">
      <c r="A9" s="157" t="s">
        <v>107</v>
      </c>
      <c r="B9" s="157"/>
      <c r="C9" s="157"/>
      <c r="D9" s="157"/>
      <c r="E9" s="157"/>
      <c r="F9" s="157"/>
      <c r="G9" s="157"/>
      <c r="H9" s="157"/>
      <c r="I9" s="157"/>
      <c r="J9" s="90"/>
      <c r="K9" s="91"/>
    </row>
    <row r="10" spans="1:11" ht="16.2">
      <c r="A10" s="93" t="s">
        <v>104</v>
      </c>
      <c r="B10" s="94">
        <v>4877141.21</v>
      </c>
      <c r="C10" s="95">
        <v>0</v>
      </c>
      <c r="D10" s="95">
        <v>0</v>
      </c>
      <c r="E10" s="95">
        <v>24830</v>
      </c>
      <c r="F10" s="95">
        <v>0</v>
      </c>
      <c r="G10" s="95">
        <v>595051.34</v>
      </c>
      <c r="H10" s="95">
        <v>-155278.82</v>
      </c>
      <c r="I10" s="95">
        <v>5341743.7299999995</v>
      </c>
      <c r="J10" s="90"/>
      <c r="K10" s="91"/>
    </row>
    <row r="11" spans="1:11" ht="16.2">
      <c r="A11" s="93" t="s">
        <v>103</v>
      </c>
      <c r="B11" s="94">
        <v>396123.74</v>
      </c>
      <c r="C11" s="95">
        <v>0</v>
      </c>
      <c r="D11" s="95">
        <v>0</v>
      </c>
      <c r="E11" s="95">
        <v>0</v>
      </c>
      <c r="F11" s="95">
        <v>0</v>
      </c>
      <c r="G11" s="95">
        <v>37720</v>
      </c>
      <c r="H11" s="95">
        <v>-46915</v>
      </c>
      <c r="I11" s="95">
        <v>386928.74</v>
      </c>
      <c r="J11" s="90"/>
      <c r="K11" s="91"/>
    </row>
    <row r="12" spans="1:11" ht="16.2">
      <c r="A12" s="96" t="s">
        <v>106</v>
      </c>
      <c r="B12" s="97">
        <v>5273264.95</v>
      </c>
      <c r="C12" s="97">
        <v>0</v>
      </c>
      <c r="D12" s="97">
        <v>0</v>
      </c>
      <c r="E12" s="97">
        <v>24830</v>
      </c>
      <c r="F12" s="97">
        <v>0</v>
      </c>
      <c r="G12" s="97">
        <v>632771.34</v>
      </c>
      <c r="H12" s="97">
        <v>-202193.82</v>
      </c>
      <c r="I12" s="97">
        <v>5728672.4699999997</v>
      </c>
      <c r="J12" s="90"/>
      <c r="K12" s="91"/>
    </row>
    <row r="13" spans="1:11" ht="16.2">
      <c r="A13" s="156" t="s">
        <v>105</v>
      </c>
      <c r="B13" s="156"/>
      <c r="C13" s="156"/>
      <c r="D13" s="156"/>
      <c r="E13" s="156"/>
      <c r="F13" s="156"/>
      <c r="G13" s="156"/>
      <c r="H13" s="156"/>
      <c r="I13" s="156"/>
      <c r="J13" s="90"/>
      <c r="K13" s="91"/>
    </row>
    <row r="14" spans="1:11" ht="16.2">
      <c r="A14" s="96" t="s">
        <v>104</v>
      </c>
      <c r="B14" s="94">
        <v>-4133793.9</v>
      </c>
      <c r="C14" s="95">
        <v>0</v>
      </c>
      <c r="D14" s="95">
        <v>0</v>
      </c>
      <c r="E14" s="95">
        <v>-24830</v>
      </c>
      <c r="F14" s="95">
        <v>0</v>
      </c>
      <c r="G14" s="95">
        <v>-308016.69</v>
      </c>
      <c r="H14" s="95">
        <v>155278.82</v>
      </c>
      <c r="I14" s="95">
        <v>-4311361.7699999996</v>
      </c>
      <c r="J14" s="90"/>
      <c r="K14" s="91"/>
    </row>
    <row r="15" spans="1:11" ht="16.2">
      <c r="A15" s="96" t="s">
        <v>103</v>
      </c>
      <c r="B15" s="94">
        <v>-340661.10000000003</v>
      </c>
      <c r="C15" s="95">
        <v>0</v>
      </c>
      <c r="D15" s="95">
        <v>0</v>
      </c>
      <c r="E15" s="95">
        <v>0</v>
      </c>
      <c r="F15" s="95">
        <v>0</v>
      </c>
      <c r="G15" s="95">
        <v>-33070.54</v>
      </c>
      <c r="H15" s="95">
        <v>46915</v>
      </c>
      <c r="I15" s="95">
        <v>-326816.64000000001</v>
      </c>
      <c r="J15" s="90"/>
      <c r="K15" s="91"/>
    </row>
    <row r="16" spans="1:11" ht="16.2">
      <c r="A16" s="96" t="s">
        <v>102</v>
      </c>
      <c r="B16" s="97">
        <v>-4474455</v>
      </c>
      <c r="C16" s="97">
        <v>0</v>
      </c>
      <c r="D16" s="97">
        <v>0</v>
      </c>
      <c r="E16" s="97">
        <v>-24830</v>
      </c>
      <c r="F16" s="97">
        <v>0</v>
      </c>
      <c r="G16" s="97">
        <v>-341087.23</v>
      </c>
      <c r="H16" s="97">
        <v>202193.82</v>
      </c>
      <c r="I16" s="97">
        <v>-4638178.4099999992</v>
      </c>
      <c r="J16" s="90"/>
      <c r="K16" s="91"/>
    </row>
    <row r="17" spans="1:11" ht="16.2">
      <c r="A17" s="93" t="s">
        <v>101</v>
      </c>
      <c r="B17" s="97">
        <v>798809.95000000019</v>
      </c>
      <c r="C17" s="97">
        <v>0</v>
      </c>
      <c r="D17" s="97">
        <v>0</v>
      </c>
      <c r="E17" s="97">
        <v>0</v>
      </c>
      <c r="F17" s="97">
        <v>0</v>
      </c>
      <c r="G17" s="97">
        <v>291684.11</v>
      </c>
      <c r="H17" s="97">
        <v>0</v>
      </c>
      <c r="I17" s="97">
        <v>1090494.0600000005</v>
      </c>
      <c r="J17" s="90"/>
      <c r="K17" s="91"/>
    </row>
    <row r="18" spans="1:11" ht="16.2">
      <c r="A18" s="157" t="s">
        <v>100</v>
      </c>
      <c r="B18" s="157"/>
      <c r="C18" s="157"/>
      <c r="D18" s="157"/>
      <c r="E18" s="157"/>
      <c r="F18" s="157"/>
      <c r="G18" s="157"/>
      <c r="H18" s="157"/>
      <c r="I18" s="157"/>
      <c r="J18" s="90"/>
      <c r="K18" s="91"/>
    </row>
    <row r="19" spans="1:11" ht="16.2">
      <c r="A19" s="103" t="s">
        <v>99</v>
      </c>
      <c r="B19" s="94">
        <v>68009138.439999998</v>
      </c>
      <c r="C19" s="94">
        <v>0</v>
      </c>
      <c r="D19" s="94">
        <v>0</v>
      </c>
      <c r="E19" s="94">
        <v>0</v>
      </c>
      <c r="F19" s="94">
        <v>0</v>
      </c>
      <c r="G19" s="94">
        <v>378646.33</v>
      </c>
      <c r="H19" s="94">
        <v>-1602409.78</v>
      </c>
      <c r="I19" s="94">
        <v>66785374.989999995</v>
      </c>
      <c r="J19" s="90"/>
      <c r="K19" s="91"/>
    </row>
    <row r="20" spans="1:11" ht="16.2">
      <c r="A20" s="96" t="s">
        <v>98</v>
      </c>
      <c r="B20" s="97">
        <v>68009138.439999998</v>
      </c>
      <c r="C20" s="97">
        <v>0</v>
      </c>
      <c r="D20" s="97">
        <v>0</v>
      </c>
      <c r="E20" s="97">
        <v>0</v>
      </c>
      <c r="F20" s="97">
        <v>0</v>
      </c>
      <c r="G20" s="97">
        <v>378646.33</v>
      </c>
      <c r="H20" s="97">
        <v>-1602409.78</v>
      </c>
      <c r="I20" s="97">
        <v>66785374.989999995</v>
      </c>
      <c r="J20" s="90"/>
      <c r="K20" s="91"/>
    </row>
    <row r="21" spans="1:11" ht="16.2">
      <c r="A21" s="156" t="s">
        <v>97</v>
      </c>
      <c r="B21" s="156"/>
      <c r="C21" s="156"/>
      <c r="D21" s="156"/>
      <c r="E21" s="156"/>
      <c r="F21" s="156"/>
      <c r="G21" s="156"/>
      <c r="H21" s="156"/>
      <c r="I21" s="156"/>
      <c r="J21" s="90"/>
      <c r="K21" s="91"/>
    </row>
    <row r="22" spans="1:11" ht="16.2">
      <c r="A22" s="96" t="s">
        <v>96</v>
      </c>
      <c r="B22" s="94">
        <v>-64769673.120000005</v>
      </c>
      <c r="C22" s="94">
        <v>0</v>
      </c>
      <c r="D22" s="94">
        <v>0</v>
      </c>
      <c r="E22" s="94">
        <v>0</v>
      </c>
      <c r="F22" s="94">
        <v>0</v>
      </c>
      <c r="G22" s="94">
        <v>-2220588.2400000002</v>
      </c>
      <c r="H22" s="94">
        <v>1602409.78</v>
      </c>
      <c r="I22" s="94">
        <v>-65387851.580000006</v>
      </c>
      <c r="J22" s="90"/>
      <c r="K22" s="91"/>
    </row>
    <row r="23" spans="1:11" ht="16.2">
      <c r="A23" s="96" t="s">
        <v>95</v>
      </c>
      <c r="B23" s="97">
        <v>-64769673.120000005</v>
      </c>
      <c r="C23" s="97">
        <v>0</v>
      </c>
      <c r="D23" s="97">
        <v>0</v>
      </c>
      <c r="E23" s="97">
        <v>0</v>
      </c>
      <c r="F23" s="97">
        <v>0</v>
      </c>
      <c r="G23" s="97">
        <v>-2220588.2400000002</v>
      </c>
      <c r="H23" s="97">
        <v>1602409.78</v>
      </c>
      <c r="I23" s="97">
        <v>-65387851.580000006</v>
      </c>
      <c r="J23" s="90"/>
      <c r="K23" s="91"/>
    </row>
    <row r="24" spans="1:11" ht="16.2">
      <c r="A24" s="93" t="s">
        <v>94</v>
      </c>
      <c r="B24" s="104">
        <v>3239465.3199999928</v>
      </c>
      <c r="C24" s="104">
        <v>0</v>
      </c>
      <c r="D24" s="104">
        <v>0</v>
      </c>
      <c r="E24" s="104">
        <v>0</v>
      </c>
      <c r="F24" s="104">
        <v>0</v>
      </c>
      <c r="G24" s="104">
        <v>-1841941.9100000001</v>
      </c>
      <c r="H24" s="104">
        <v>0</v>
      </c>
      <c r="I24" s="104">
        <v>1397523.409999989</v>
      </c>
      <c r="J24" s="90"/>
      <c r="K24" s="91"/>
    </row>
    <row r="25" spans="1:11" ht="16.5" thickBot="1">
      <c r="A25" s="92" t="s">
        <v>93</v>
      </c>
      <c r="B25" s="98">
        <v>4041275.269999993</v>
      </c>
      <c r="C25" s="98">
        <v>0</v>
      </c>
      <c r="D25" s="98">
        <v>0</v>
      </c>
      <c r="E25" s="98">
        <v>0</v>
      </c>
      <c r="F25" s="98">
        <v>0</v>
      </c>
      <c r="G25" s="98">
        <v>-1550257.8000000003</v>
      </c>
      <c r="H25" s="98">
        <v>0</v>
      </c>
      <c r="I25" s="98">
        <v>2491017.4699999895</v>
      </c>
      <c r="J25" s="90"/>
      <c r="K25" s="91"/>
    </row>
    <row r="26" spans="1:11" s="146" customFormat="1" ht="15.3" thickTop="1">
      <c r="A26" s="146" t="s">
        <v>219</v>
      </c>
    </row>
    <row r="27" spans="1:11" s="145" customFormat="1">
      <c r="A27" s="145" t="s">
        <v>220</v>
      </c>
    </row>
    <row r="28" spans="1:11" ht="19.8" hidden="1">
      <c r="A28" s="1" t="s">
        <v>219</v>
      </c>
      <c r="B28" s="105"/>
      <c r="C28" s="105"/>
      <c r="D28" s="105"/>
      <c r="E28" s="105"/>
      <c r="F28" s="105"/>
      <c r="G28" s="105"/>
      <c r="H28" s="105"/>
      <c r="I28" s="105"/>
      <c r="J28" s="90"/>
      <c r="K28" s="91"/>
    </row>
    <row r="29" spans="1:11" ht="19.8" hidden="1">
      <c r="A29" s="3" t="s">
        <v>220</v>
      </c>
    </row>
  </sheetData>
  <mergeCells count="10">
    <mergeCell ref="A2:XFD2"/>
    <mergeCell ref="A1:XFD1"/>
    <mergeCell ref="A26:XFD26"/>
    <mergeCell ref="A27:XFD27"/>
    <mergeCell ref="A21:I21"/>
    <mergeCell ref="A4:I4"/>
    <mergeCell ref="A5:I5"/>
    <mergeCell ref="A9:I9"/>
    <mergeCell ref="A13:I13"/>
    <mergeCell ref="A18:I18"/>
  </mergeCells>
  <hyperlinks>
    <hyperlink ref="A28" location="'Table of Contents'!A1" display="Return to TOC" xr:uid="{5E5373AD-532D-4DE1-8C32-54EF31675E64}"/>
    <hyperlink ref="A26" location="'Table of Contents'!A1" display="Return to TOC" xr:uid="{D5324708-DA39-441D-A918-8146393C1246}"/>
  </hyperlinks>
  <printOptions horizontalCentered="1"/>
  <pageMargins left="0.75" right="0.75" top="1.1000000000000001" bottom="0.87" header="0" footer="0"/>
  <pageSetup scale="83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3F26F-2081-488B-AF39-0407D6A7E960}">
  <sheetPr codeName="Sheet5"/>
  <dimension ref="A1:K27"/>
  <sheetViews>
    <sheetView workbookViewId="0">
      <selection sqref="A1:XFD1"/>
    </sheetView>
  </sheetViews>
  <sheetFormatPr defaultColWidth="0" defaultRowHeight="15" zeroHeight="1"/>
  <cols>
    <col min="1" max="1" width="57.71875" style="77" bestFit="1" customWidth="1"/>
    <col min="2" max="2" width="16.38671875" style="77" bestFit="1" customWidth="1"/>
    <col min="3" max="3" width="14.609375" style="77" bestFit="1" customWidth="1"/>
    <col min="4" max="4" width="13.5" style="77" bestFit="1" customWidth="1"/>
    <col min="5" max="5" width="14.44140625" style="77" customWidth="1"/>
    <col min="6" max="6" width="15.83203125" style="77" customWidth="1"/>
    <col min="7" max="7" width="16.38671875" style="77" bestFit="1" customWidth="1"/>
    <col min="8" max="8" width="14.33203125" style="77" bestFit="1" customWidth="1"/>
    <col min="9" max="9" width="16.38671875" style="77" bestFit="1" customWidth="1"/>
    <col min="10" max="11" width="0" style="77" hidden="1" customWidth="1"/>
    <col min="12" max="16384" width="15.71875" style="77" hidden="1"/>
  </cols>
  <sheetData>
    <row r="1" spans="1:11" s="155" customFormat="1" ht="17.7">
      <c r="A1" s="155" t="s">
        <v>222</v>
      </c>
    </row>
    <row r="2" spans="1:11" s="85" customFormat="1">
      <c r="A2" s="153" t="s">
        <v>112</v>
      </c>
      <c r="B2" s="153"/>
      <c r="C2" s="153"/>
      <c r="D2" s="153"/>
      <c r="E2" s="153"/>
      <c r="F2" s="153"/>
      <c r="G2" s="153"/>
      <c r="H2" s="153"/>
      <c r="I2" s="153"/>
    </row>
    <row r="3" spans="1:11" s="88" customFormat="1" ht="60">
      <c r="A3" s="29" t="s">
        <v>223</v>
      </c>
      <c r="B3" s="86" t="s">
        <v>177</v>
      </c>
      <c r="C3" s="87" t="s">
        <v>117</v>
      </c>
      <c r="D3" s="86" t="s">
        <v>116</v>
      </c>
      <c r="E3" s="86" t="s">
        <v>115</v>
      </c>
      <c r="F3" s="86" t="s">
        <v>114</v>
      </c>
      <c r="G3" s="87" t="s">
        <v>6</v>
      </c>
      <c r="H3" s="87" t="s">
        <v>113</v>
      </c>
      <c r="I3" s="86" t="s">
        <v>178</v>
      </c>
      <c r="K3" s="89"/>
    </row>
    <row r="4" spans="1:11" ht="16.2">
      <c r="A4" s="153" t="s">
        <v>179</v>
      </c>
      <c r="B4" s="153"/>
      <c r="C4" s="153"/>
      <c r="D4" s="153"/>
      <c r="E4" s="153"/>
      <c r="F4" s="153"/>
      <c r="G4" s="153"/>
      <c r="H4" s="153"/>
      <c r="I4" s="153"/>
      <c r="J4" s="90"/>
      <c r="K4" s="91"/>
    </row>
    <row r="5" spans="1:11" ht="16.2">
      <c r="A5" s="157" t="s">
        <v>180</v>
      </c>
      <c r="B5" s="157"/>
      <c r="C5" s="157"/>
      <c r="D5" s="157"/>
      <c r="E5" s="157"/>
      <c r="F5" s="157"/>
      <c r="G5" s="157"/>
      <c r="H5" s="157"/>
      <c r="I5" s="157"/>
      <c r="J5" s="90"/>
      <c r="K5" s="91"/>
    </row>
    <row r="6" spans="1:11" s="85" customFormat="1">
      <c r="A6" s="93" t="s">
        <v>181</v>
      </c>
      <c r="B6" s="94">
        <v>26067216.750000004</v>
      </c>
      <c r="C6" s="95">
        <v>0</v>
      </c>
      <c r="D6" s="95">
        <v>0</v>
      </c>
      <c r="E6" s="95">
        <v>0</v>
      </c>
      <c r="F6" s="95">
        <v>0</v>
      </c>
      <c r="G6" s="95">
        <v>12270741.310000001</v>
      </c>
      <c r="H6" s="95">
        <v>0</v>
      </c>
      <c r="I6" s="95">
        <v>38337958.060000002</v>
      </c>
    </row>
    <row r="7" spans="1:11">
      <c r="A7" s="93" t="s">
        <v>182</v>
      </c>
      <c r="B7" s="94">
        <v>10567252.710000001</v>
      </c>
      <c r="C7" s="95">
        <v>0</v>
      </c>
      <c r="D7" s="95">
        <v>0</v>
      </c>
      <c r="E7" s="95">
        <v>0</v>
      </c>
      <c r="F7" s="95">
        <v>0</v>
      </c>
      <c r="G7" s="95">
        <v>685083.48</v>
      </c>
      <c r="H7" s="95">
        <v>0</v>
      </c>
      <c r="I7" s="95">
        <v>11252336.190000001</v>
      </c>
    </row>
    <row r="8" spans="1:11">
      <c r="A8" s="93" t="s">
        <v>183</v>
      </c>
      <c r="B8" s="94">
        <v>16143319.120000001</v>
      </c>
      <c r="C8" s="95">
        <v>0</v>
      </c>
      <c r="D8" s="95">
        <v>0</v>
      </c>
      <c r="E8" s="95">
        <v>0</v>
      </c>
      <c r="F8" s="95">
        <v>0</v>
      </c>
      <c r="G8" s="95">
        <v>9681238.5899999999</v>
      </c>
      <c r="H8" s="95">
        <v>0</v>
      </c>
      <c r="I8" s="95">
        <v>25824557.710000001</v>
      </c>
    </row>
    <row r="9" spans="1:11">
      <c r="A9" s="96" t="s">
        <v>184</v>
      </c>
      <c r="B9" s="97">
        <v>52777788.580000013</v>
      </c>
      <c r="C9" s="97">
        <v>0</v>
      </c>
      <c r="D9" s="97">
        <v>0</v>
      </c>
      <c r="E9" s="97">
        <v>0</v>
      </c>
      <c r="F9" s="97">
        <v>0</v>
      </c>
      <c r="G9" s="97">
        <v>22637063.380000003</v>
      </c>
      <c r="H9" s="97">
        <v>0</v>
      </c>
      <c r="I9" s="97">
        <v>75414851.960000008</v>
      </c>
      <c r="J9" s="85"/>
      <c r="K9" s="85"/>
    </row>
    <row r="10" spans="1:11">
      <c r="A10" s="153" t="s">
        <v>185</v>
      </c>
      <c r="B10" s="153"/>
      <c r="C10" s="153"/>
      <c r="D10" s="153"/>
      <c r="E10" s="153"/>
      <c r="F10" s="153"/>
      <c r="G10" s="153"/>
      <c r="H10" s="153"/>
      <c r="I10" s="153"/>
    </row>
    <row r="11" spans="1:11">
      <c r="A11" s="93" t="s">
        <v>181</v>
      </c>
      <c r="B11" s="94">
        <v>-12554988.100000001</v>
      </c>
      <c r="C11" s="95">
        <v>0</v>
      </c>
      <c r="D11" s="95">
        <v>0</v>
      </c>
      <c r="E11" s="95">
        <v>0</v>
      </c>
      <c r="F11" s="95">
        <v>0</v>
      </c>
      <c r="G11" s="95">
        <v>-4821866.2699999996</v>
      </c>
      <c r="H11" s="95">
        <v>0</v>
      </c>
      <c r="I11" s="95">
        <v>-17376854.370000001</v>
      </c>
    </row>
    <row r="12" spans="1:11">
      <c r="A12" s="93" t="s">
        <v>182</v>
      </c>
      <c r="B12" s="94">
        <v>-6894590.7699999996</v>
      </c>
      <c r="C12" s="95">
        <v>0</v>
      </c>
      <c r="D12" s="95">
        <v>0</v>
      </c>
      <c r="E12" s="95">
        <v>0</v>
      </c>
      <c r="F12" s="95">
        <v>0</v>
      </c>
      <c r="G12" s="95">
        <v>-2770243.73</v>
      </c>
      <c r="H12" s="95">
        <v>0</v>
      </c>
      <c r="I12" s="95">
        <v>-9664834.5</v>
      </c>
    </row>
    <row r="13" spans="1:11">
      <c r="A13" s="93" t="s">
        <v>186</v>
      </c>
      <c r="B13" s="94">
        <v>-5310432.4399999995</v>
      </c>
      <c r="C13" s="95">
        <v>0</v>
      </c>
      <c r="D13" s="95">
        <v>0</v>
      </c>
      <c r="E13" s="95">
        <v>0</v>
      </c>
      <c r="F13" s="95">
        <v>0</v>
      </c>
      <c r="G13" s="95">
        <v>-6257585.7199999997</v>
      </c>
      <c r="H13" s="95">
        <v>0</v>
      </c>
      <c r="I13" s="95">
        <v>-11568018.16</v>
      </c>
    </row>
    <row r="14" spans="1:11">
      <c r="A14" s="96" t="s">
        <v>95</v>
      </c>
      <c r="B14" s="97">
        <v>-24760011.310000002</v>
      </c>
      <c r="C14" s="97">
        <v>0</v>
      </c>
      <c r="D14" s="97">
        <v>0</v>
      </c>
      <c r="E14" s="97">
        <v>0</v>
      </c>
      <c r="F14" s="97">
        <v>0</v>
      </c>
      <c r="G14" s="97">
        <v>-13849695.719999999</v>
      </c>
      <c r="H14" s="97">
        <v>0</v>
      </c>
      <c r="I14" s="97">
        <v>-38609707.030000001</v>
      </c>
    </row>
    <row r="15" spans="1:11" ht="15.3" thickBot="1">
      <c r="A15" s="92" t="s">
        <v>187</v>
      </c>
      <c r="B15" s="98">
        <v>28017777.270000011</v>
      </c>
      <c r="C15" s="98">
        <v>0</v>
      </c>
      <c r="D15" s="98">
        <v>0</v>
      </c>
      <c r="E15" s="98">
        <v>0</v>
      </c>
      <c r="F15" s="98">
        <v>0</v>
      </c>
      <c r="G15" s="98">
        <v>8787367.6600000039</v>
      </c>
      <c r="H15" s="98">
        <v>0</v>
      </c>
      <c r="I15" s="98">
        <v>36805144.930000007</v>
      </c>
    </row>
    <row r="16" spans="1:11" s="146" customFormat="1" ht="15.3" thickTop="1">
      <c r="A16" s="146" t="s">
        <v>219</v>
      </c>
    </row>
    <row r="17" spans="1:7" s="145" customFormat="1">
      <c r="A17" s="145" t="s">
        <v>220</v>
      </c>
    </row>
    <row r="19" spans="1:7" hidden="1">
      <c r="E19" s="99"/>
      <c r="G19" s="99"/>
    </row>
    <row r="20" spans="1:7" hidden="1">
      <c r="B20" s="99"/>
      <c r="G20" s="99"/>
    </row>
    <row r="23" spans="1:7" hidden="1">
      <c r="G23" s="100"/>
    </row>
    <row r="24" spans="1:7" hidden="1">
      <c r="G24" s="100"/>
    </row>
    <row r="25" spans="1:7" hidden="1">
      <c r="G25" s="100"/>
    </row>
    <row r="26" spans="1:7" hidden="1">
      <c r="G26" s="100"/>
    </row>
    <row r="27" spans="1:7" hidden="1">
      <c r="G27" s="100"/>
    </row>
  </sheetData>
  <mergeCells count="7">
    <mergeCell ref="A17:XFD17"/>
    <mergeCell ref="A1:XFD1"/>
    <mergeCell ref="A10:I10"/>
    <mergeCell ref="A4:I4"/>
    <mergeCell ref="A5:I5"/>
    <mergeCell ref="A2:I2"/>
    <mergeCell ref="A16:XFD16"/>
  </mergeCells>
  <hyperlinks>
    <hyperlink ref="A16" location="'Table of Contents'!A1" display="Return to TOC" xr:uid="{A3DE2B97-14F8-4547-8306-B1A0F04CF74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42F59-BB8D-44FF-A756-48D421C35E9E}">
  <sheetPr codeName="Sheet6"/>
  <dimension ref="A1:K6"/>
  <sheetViews>
    <sheetView workbookViewId="0">
      <selection sqref="A1:B1"/>
    </sheetView>
  </sheetViews>
  <sheetFormatPr defaultColWidth="0" defaultRowHeight="15" zeroHeight="1"/>
  <cols>
    <col min="1" max="1" width="46.44140625" style="73" customWidth="1"/>
    <col min="2" max="2" width="31.0546875" style="73" customWidth="1"/>
    <col min="3" max="11" width="0" style="73" hidden="1" customWidth="1"/>
    <col min="12" max="16384" width="12.27734375" style="73" hidden="1"/>
  </cols>
  <sheetData>
    <row r="1" spans="1:4" ht="21.3" customHeight="1">
      <c r="A1" s="155" t="s">
        <v>224</v>
      </c>
      <c r="B1" s="155"/>
    </row>
    <row r="2" spans="1:4" s="137" customFormat="1" ht="35.1" customHeight="1">
      <c r="A2" s="135" t="s">
        <v>249</v>
      </c>
      <c r="B2" s="136" t="s">
        <v>248</v>
      </c>
    </row>
    <row r="3" spans="1:4" ht="16.2">
      <c r="A3" s="77" t="s">
        <v>130</v>
      </c>
      <c r="B3" s="80">
        <v>35000</v>
      </c>
      <c r="C3" s="81"/>
      <c r="D3" s="82"/>
    </row>
    <row r="4" spans="1:4" ht="16.5" thickBot="1">
      <c r="A4" s="83" t="s">
        <v>129</v>
      </c>
      <c r="B4" s="84">
        <v>35000</v>
      </c>
      <c r="C4" s="81"/>
      <c r="D4" s="82"/>
    </row>
    <row r="5" spans="1:4" s="146" customFormat="1" ht="15.3" thickTop="1">
      <c r="A5" s="146" t="s">
        <v>219</v>
      </c>
    </row>
    <row r="6" spans="1:4" s="145" customFormat="1">
      <c r="A6" s="145" t="s">
        <v>220</v>
      </c>
    </row>
  </sheetData>
  <mergeCells count="3">
    <mergeCell ref="A1:B1"/>
    <mergeCell ref="A5:XFD5"/>
    <mergeCell ref="A6:XFD6"/>
  </mergeCells>
  <hyperlinks>
    <hyperlink ref="A5" location="'Table of Contents'!A1" display="Return to TOC" xr:uid="{04A42B87-7672-4A7F-9F60-C30EBCD40E4D}"/>
  </hyperlinks>
  <printOptions horizontalCentered="1"/>
  <pageMargins left="0.75" right="0.75" top="1.1000000000000001" bottom="0.87" header="0" footer="0"/>
  <pageSetup scale="65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084BD-6BBE-4091-8B14-D4F5C96AAD19}">
  <sheetPr codeName="Sheet7"/>
  <dimension ref="A1:L8"/>
  <sheetViews>
    <sheetView workbookViewId="0">
      <selection sqref="A1:XFD1"/>
    </sheetView>
  </sheetViews>
  <sheetFormatPr defaultColWidth="0" defaultRowHeight="15" zeroHeight="1"/>
  <cols>
    <col min="1" max="1" width="39.1640625" style="73" customWidth="1"/>
    <col min="2" max="8" width="19.33203125" style="73" customWidth="1"/>
    <col min="9" max="12" width="0" style="73" hidden="1" customWidth="1"/>
    <col min="13" max="16384" width="19.33203125" style="73" hidden="1"/>
  </cols>
  <sheetData>
    <row r="1" spans="1:12" s="155" customFormat="1" ht="17.7">
      <c r="A1" s="155" t="s">
        <v>138</v>
      </c>
    </row>
    <row r="2" spans="1:12" s="76" customFormat="1" ht="30">
      <c r="A2" s="74" t="s">
        <v>123</v>
      </c>
      <c r="B2" s="75" t="s">
        <v>188</v>
      </c>
      <c r="C2" s="75" t="s">
        <v>6</v>
      </c>
      <c r="D2" s="75" t="s">
        <v>122</v>
      </c>
      <c r="E2" s="75" t="s">
        <v>189</v>
      </c>
      <c r="F2" s="75" t="s">
        <v>190</v>
      </c>
      <c r="G2" s="75" t="s">
        <v>121</v>
      </c>
      <c r="H2" s="75" t="s">
        <v>120</v>
      </c>
      <c r="I2" s="60"/>
    </row>
    <row r="3" spans="1:12" ht="16.2">
      <c r="A3" s="77" t="s">
        <v>191</v>
      </c>
      <c r="B3" s="78">
        <v>18328064.629999995</v>
      </c>
      <c r="C3" s="78">
        <v>12955824.789999999</v>
      </c>
      <c r="D3" s="78">
        <v>-7796751.7999999998</v>
      </c>
      <c r="E3" s="78">
        <v>0</v>
      </c>
      <c r="F3" s="78">
        <v>23487137.619999994</v>
      </c>
      <c r="G3" s="78">
        <v>6194917.1200000001</v>
      </c>
      <c r="H3" s="78">
        <v>17292220.499999993</v>
      </c>
      <c r="I3" s="64"/>
    </row>
    <row r="4" spans="1:12" ht="16.2">
      <c r="A4" s="77" t="s">
        <v>192</v>
      </c>
      <c r="B4" s="78">
        <v>11154191.470000001</v>
      </c>
      <c r="C4" s="78">
        <v>9681238.5899999999</v>
      </c>
      <c r="D4" s="78">
        <v>-5692201.3200000003</v>
      </c>
      <c r="E4" s="78">
        <v>0</v>
      </c>
      <c r="F4" s="78">
        <v>15143228.740000002</v>
      </c>
      <c r="G4" s="78">
        <v>5683710.21</v>
      </c>
      <c r="H4" s="78">
        <v>9459518.5300000012</v>
      </c>
      <c r="I4" s="64"/>
    </row>
    <row r="5" spans="1:12" s="68" customFormat="1">
      <c r="A5" s="77" t="s">
        <v>119</v>
      </c>
      <c r="B5" s="78">
        <v>23248236.240000002</v>
      </c>
      <c r="C5" s="78">
        <v>23332399.34</v>
      </c>
      <c r="D5" s="78">
        <v>-22600096.100000001</v>
      </c>
      <c r="E5" s="78">
        <v>2023203.71</v>
      </c>
      <c r="F5" s="78">
        <v>26003743.189999998</v>
      </c>
      <c r="G5" s="78">
        <v>16308124.41</v>
      </c>
      <c r="H5" s="78">
        <v>9695618.7799999975</v>
      </c>
      <c r="L5" s="72"/>
    </row>
    <row r="6" spans="1:12" ht="15.3" thickBot="1">
      <c r="A6" s="79" t="s">
        <v>118</v>
      </c>
      <c r="B6" s="67">
        <v>52730492.339999996</v>
      </c>
      <c r="C6" s="67">
        <v>45969462.719999999</v>
      </c>
      <c r="D6" s="67">
        <v>-36089049.219999999</v>
      </c>
      <c r="E6" s="67">
        <v>2023203.71</v>
      </c>
      <c r="F6" s="67">
        <v>64634109.549999997</v>
      </c>
      <c r="G6" s="67">
        <v>28186751.740000002</v>
      </c>
      <c r="H6" s="67">
        <v>36447357.809999987</v>
      </c>
    </row>
    <row r="7" spans="1:12" s="158" customFormat="1" ht="15.6" customHeight="1" thickTop="1">
      <c r="A7" s="158" t="s">
        <v>219</v>
      </c>
    </row>
    <row r="8" spans="1:12" s="145" customFormat="1">
      <c r="A8" s="145" t="s">
        <v>220</v>
      </c>
    </row>
  </sheetData>
  <mergeCells count="3">
    <mergeCell ref="A7:XFD7"/>
    <mergeCell ref="A8:XFD8"/>
    <mergeCell ref="A1:XFD1"/>
  </mergeCells>
  <hyperlinks>
    <hyperlink ref="A7" location="'Table of Contents'!A1" display="Return to TOC" xr:uid="{5CA4708C-87E5-4FBB-8C50-F3EE67E3BEC8}"/>
  </hyperlinks>
  <printOptions horizontalCentered="1"/>
  <pageMargins left="0.75" right="0.75" top="1.1000000000000001" bottom="0.87" header="0" footer="0"/>
  <pageSetup scale="6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791C-B900-49AD-9003-FF09D8C6958A}">
  <sheetPr codeName="Sheet8"/>
  <dimension ref="A1:O16"/>
  <sheetViews>
    <sheetView workbookViewId="0">
      <selection sqref="A1:B1"/>
    </sheetView>
  </sheetViews>
  <sheetFormatPr defaultColWidth="0" defaultRowHeight="15" zeroHeight="1"/>
  <cols>
    <col min="1" max="1" width="39.44140625" style="63" customWidth="1"/>
    <col min="2" max="2" width="17.27734375" style="63" customWidth="1"/>
    <col min="3" max="4" width="10" style="63" hidden="1" customWidth="1"/>
    <col min="5" max="15" width="0" style="73" hidden="1" customWidth="1"/>
    <col min="16" max="16384" width="12.27734375" style="73" hidden="1"/>
  </cols>
  <sheetData>
    <row r="1" spans="1:15" s="56" customFormat="1" ht="17.7">
      <c r="A1" s="155" t="s">
        <v>139</v>
      </c>
      <c r="B1" s="155"/>
    </row>
    <row r="2" spans="1:15" s="59" customFormat="1">
      <c r="A2" s="57" t="s">
        <v>128</v>
      </c>
      <c r="B2" s="58" t="s">
        <v>127</v>
      </c>
      <c r="D2" s="60"/>
    </row>
    <row r="3" spans="1:15" s="63" customFormat="1" ht="16.2">
      <c r="A3" s="61" t="s">
        <v>126</v>
      </c>
      <c r="B3" s="62">
        <v>288245.49</v>
      </c>
      <c r="D3" s="64"/>
    </row>
    <row r="4" spans="1:15" s="63" customFormat="1" ht="16.2">
      <c r="A4" s="65" t="s">
        <v>125</v>
      </c>
      <c r="B4" s="66">
        <f>10904395.48-288245.49</f>
        <v>10616149.99</v>
      </c>
      <c r="D4" s="64"/>
    </row>
    <row r="5" spans="1:15" s="63" customFormat="1" ht="16.5" thickBot="1">
      <c r="A5" s="65" t="s">
        <v>124</v>
      </c>
      <c r="B5" s="67">
        <f>SUM(B3:B4)</f>
        <v>10904395.48</v>
      </c>
      <c r="D5" s="64"/>
    </row>
    <row r="6" spans="1:15" s="146" customFormat="1" ht="15.3" thickTop="1">
      <c r="A6" s="146" t="s">
        <v>219</v>
      </c>
    </row>
    <row r="7" spans="1:15" s="145" customFormat="1">
      <c r="A7" s="145" t="s">
        <v>220</v>
      </c>
    </row>
    <row r="8" spans="1:15" s="69" customFormat="1" hidden="1">
      <c r="A8" s="68"/>
      <c r="B8" s="68"/>
      <c r="D8" s="70"/>
    </row>
    <row r="9" spans="1:15" s="63" customFormat="1" ht="16.2" hidden="1">
      <c r="D9" s="64"/>
    </row>
    <row r="10" spans="1:15" s="63" customFormat="1" ht="16.2" hidden="1">
      <c r="B10" s="71"/>
      <c r="D10" s="64"/>
    </row>
    <row r="11" spans="1:15" s="63" customFormat="1" ht="16.2" hidden="1">
      <c r="D11" s="64" t="s">
        <v>18</v>
      </c>
    </row>
    <row r="12" spans="1:15" s="63" customFormat="1" ht="16.2" hidden="1">
      <c r="D12" s="64"/>
    </row>
    <row r="13" spans="1:15" s="63" customFormat="1" ht="16.2" hidden="1">
      <c r="D13" s="64"/>
    </row>
    <row r="14" spans="1:15" s="63" customFormat="1" ht="16.2" hidden="1">
      <c r="D14" s="64"/>
    </row>
    <row r="15" spans="1:15" s="63" customFormat="1" ht="16.2" hidden="1">
      <c r="D15" s="64"/>
    </row>
    <row r="16" spans="1:15" s="68" customFormat="1" ht="12.3" hidden="1">
      <c r="A16" s="63"/>
      <c r="B16" s="63"/>
      <c r="O16" s="72"/>
    </row>
  </sheetData>
  <mergeCells count="3">
    <mergeCell ref="A1:B1"/>
    <mergeCell ref="A6:XFD6"/>
    <mergeCell ref="A7:XFD7"/>
  </mergeCells>
  <hyperlinks>
    <hyperlink ref="A6" location="'Table of Contents'!A1" display="Return to TOC" xr:uid="{431E1BF2-74A4-4691-96EC-FCD5D0FB6819}"/>
  </hyperlinks>
  <printOptions horizontalCentered="1"/>
  <pageMargins left="0.75" right="0.75" top="1.1000000000000001" bottom="0.87" header="0" footer="0"/>
  <pageSetup scale="65" orientation="portrait" horizontalDpi="300" verticalDpi="300" r:id="rId1"/>
  <headerFooter alignWithMargins="0"/>
  <rowBreaks count="1" manualBreakCount="1">
    <brk id="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56FB5-BC59-46FA-9CC1-016E0D99F372}">
  <sheetPr codeName="Sheet9"/>
  <dimension ref="A1:G13"/>
  <sheetViews>
    <sheetView workbookViewId="0">
      <selection sqref="A1:XFD1"/>
    </sheetView>
  </sheetViews>
  <sheetFormatPr defaultColWidth="0" defaultRowHeight="12.3" zeroHeight="1"/>
  <cols>
    <col min="1" max="1" width="45.5546875" style="2" customWidth="1"/>
    <col min="2" max="2" width="25.94140625" style="2" customWidth="1"/>
    <col min="3" max="3" width="15.6640625" style="2" bestFit="1" customWidth="1"/>
    <col min="4" max="4" width="24.109375" style="2" customWidth="1"/>
    <col min="5" max="5" width="24" style="2" customWidth="1"/>
    <col min="6" max="6" width="14" style="2" customWidth="1"/>
    <col min="7" max="7" width="21.88671875" style="2" customWidth="1"/>
    <col min="8" max="16384" width="8.88671875" style="2" hidden="1"/>
  </cols>
  <sheetData>
    <row r="1" spans="1:7" s="152" customFormat="1" ht="17.7">
      <c r="A1" s="152" t="s">
        <v>198</v>
      </c>
    </row>
    <row r="2" spans="1:7" s="159" customFormat="1" ht="15">
      <c r="A2" s="159" t="s">
        <v>193</v>
      </c>
    </row>
    <row r="3" spans="1:7" ht="15">
      <c r="A3" s="160" t="s">
        <v>194</v>
      </c>
      <c r="B3" s="160"/>
      <c r="C3" s="160"/>
      <c r="D3" s="160"/>
      <c r="E3" s="160"/>
      <c r="F3" s="160"/>
      <c r="G3" s="160"/>
    </row>
    <row r="4" spans="1:7" s="107" customFormat="1" ht="64.8" customHeight="1">
      <c r="A4" s="108" t="s">
        <v>195</v>
      </c>
      <c r="B4" s="110" t="s">
        <v>235</v>
      </c>
      <c r="C4" s="110" t="s">
        <v>239</v>
      </c>
      <c r="D4" s="109" t="s">
        <v>240</v>
      </c>
      <c r="E4" s="110" t="s">
        <v>236</v>
      </c>
      <c r="F4" s="110" t="s">
        <v>237</v>
      </c>
      <c r="G4" s="109" t="s">
        <v>238</v>
      </c>
    </row>
    <row r="5" spans="1:7" ht="15">
      <c r="A5" s="65">
        <v>2026</v>
      </c>
      <c r="B5" s="78">
        <v>6194917.1200000001</v>
      </c>
      <c r="C5" s="66">
        <v>638928.22</v>
      </c>
      <c r="D5" s="66">
        <v>6833845.3399999999</v>
      </c>
      <c r="E5" s="106">
        <v>0</v>
      </c>
      <c r="F5" s="106">
        <v>0</v>
      </c>
      <c r="G5" s="106">
        <v>0</v>
      </c>
    </row>
    <row r="6" spans="1:7" ht="15">
      <c r="A6" s="65">
        <v>2027</v>
      </c>
      <c r="B6" s="66">
        <v>4879524.82</v>
      </c>
      <c r="C6" s="66">
        <v>479328.64</v>
      </c>
      <c r="D6" s="66">
        <v>5358853.46</v>
      </c>
      <c r="E6" s="106">
        <v>0</v>
      </c>
      <c r="F6" s="106">
        <v>0</v>
      </c>
      <c r="G6" s="106">
        <v>0</v>
      </c>
    </row>
    <row r="7" spans="1:7" ht="15">
      <c r="A7" s="65">
        <v>2028</v>
      </c>
      <c r="B7" s="66">
        <v>4031488.68</v>
      </c>
      <c r="C7" s="66">
        <v>351061.28</v>
      </c>
      <c r="D7" s="66">
        <v>4382549.96</v>
      </c>
      <c r="E7" s="106">
        <v>0</v>
      </c>
      <c r="F7" s="106">
        <v>0</v>
      </c>
      <c r="G7" s="106">
        <v>0</v>
      </c>
    </row>
    <row r="8" spans="1:7" ht="15">
      <c r="A8" s="65">
        <v>2029</v>
      </c>
      <c r="B8" s="66">
        <v>3356736.52</v>
      </c>
      <c r="C8" s="66">
        <v>240074.49</v>
      </c>
      <c r="D8" s="66">
        <v>3596811.01</v>
      </c>
      <c r="E8" s="106">
        <v>0</v>
      </c>
      <c r="F8" s="106">
        <v>0</v>
      </c>
      <c r="G8" s="106">
        <v>0</v>
      </c>
    </row>
    <row r="9" spans="1:7" ht="15">
      <c r="A9" s="65">
        <v>2030</v>
      </c>
      <c r="B9" s="66">
        <v>1679173.88</v>
      </c>
      <c r="C9" s="66">
        <v>159007.13</v>
      </c>
      <c r="D9" s="66">
        <v>1838181.0099999998</v>
      </c>
      <c r="E9" s="106">
        <v>0</v>
      </c>
      <c r="F9" s="106">
        <v>0</v>
      </c>
      <c r="G9" s="106">
        <v>0</v>
      </c>
    </row>
    <row r="10" spans="1:7" ht="15">
      <c r="A10" s="65" t="s">
        <v>196</v>
      </c>
      <c r="B10" s="66">
        <v>3345296.6</v>
      </c>
      <c r="C10" s="66">
        <v>334974.78000000003</v>
      </c>
      <c r="D10" s="66">
        <v>3680271.38</v>
      </c>
      <c r="E10" s="106">
        <v>0</v>
      </c>
      <c r="F10" s="106">
        <v>0</v>
      </c>
      <c r="G10" s="106">
        <v>0</v>
      </c>
    </row>
    <row r="11" spans="1:7" ht="15.3" thickBot="1">
      <c r="A11" s="65" t="s">
        <v>197</v>
      </c>
      <c r="B11" s="67">
        <v>23487137.620000001</v>
      </c>
      <c r="C11" s="67">
        <v>2203374.54</v>
      </c>
      <c r="D11" s="67">
        <v>25690512.16</v>
      </c>
      <c r="E11" s="67">
        <v>0</v>
      </c>
      <c r="F11" s="67">
        <v>0</v>
      </c>
      <c r="G11" s="67">
        <v>0</v>
      </c>
    </row>
    <row r="12" spans="1:7" s="146" customFormat="1" ht="15.3" thickTop="1">
      <c r="A12" s="146" t="s">
        <v>219</v>
      </c>
    </row>
    <row r="13" spans="1:7" s="145" customFormat="1" ht="15">
      <c r="A13" s="145" t="s">
        <v>220</v>
      </c>
    </row>
  </sheetData>
  <mergeCells count="5">
    <mergeCell ref="A1:XFD1"/>
    <mergeCell ref="A2:XFD2"/>
    <mergeCell ref="A3:G3"/>
    <mergeCell ref="A12:XFD12"/>
    <mergeCell ref="A13:XFD13"/>
  </mergeCells>
  <hyperlinks>
    <hyperlink ref="A12" location="'Table of Contents'!A1" display="Return to TOC" xr:uid="{35C67F2F-F821-4641-B477-AD81F3672D29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10241-C30D-4247-977B-EEBF113650A0}">
  <sheetPr codeName="Sheet10"/>
  <dimension ref="A1:D7"/>
  <sheetViews>
    <sheetView workbookViewId="0">
      <selection sqref="A1:B1"/>
    </sheetView>
  </sheetViews>
  <sheetFormatPr defaultColWidth="0" defaultRowHeight="15" zeroHeight="1"/>
  <cols>
    <col min="1" max="1" width="36.0546875" style="73" customWidth="1"/>
    <col min="2" max="2" width="16.38671875" style="73" bestFit="1" customWidth="1"/>
    <col min="3" max="3" width="0" style="73" hidden="1" customWidth="1"/>
    <col min="4" max="4" width="0" style="111" hidden="1" customWidth="1"/>
    <col min="5" max="16384" width="12.27734375" style="73" hidden="1"/>
  </cols>
  <sheetData>
    <row r="1" spans="1:4" s="112" customFormat="1" ht="17.7">
      <c r="A1" s="161" t="s">
        <v>201</v>
      </c>
      <c r="B1" s="161"/>
    </row>
    <row r="2" spans="1:4" s="113" customFormat="1">
      <c r="A2" s="57" t="s">
        <v>128</v>
      </c>
      <c r="B2" s="58" t="s">
        <v>127</v>
      </c>
      <c r="D2" s="114"/>
    </row>
    <row r="3" spans="1:4">
      <c r="A3" s="61" t="s">
        <v>199</v>
      </c>
      <c r="B3" s="62">
        <v>6296795.3099999996</v>
      </c>
    </row>
    <row r="4" spans="1:4">
      <c r="A4" s="65" t="s">
        <v>200</v>
      </c>
      <c r="B4" s="66">
        <v>0</v>
      </c>
    </row>
    <row r="5" spans="1:4" ht="14.7" customHeight="1" thickBot="1">
      <c r="A5" s="65" t="s">
        <v>124</v>
      </c>
      <c r="B5" s="67">
        <v>6296795.3099999996</v>
      </c>
    </row>
    <row r="6" spans="1:4" s="146" customFormat="1" ht="15.3" thickTop="1">
      <c r="A6" s="146" t="s">
        <v>219</v>
      </c>
    </row>
    <row r="7" spans="1:4" s="145" customFormat="1">
      <c r="A7" s="145" t="s">
        <v>220</v>
      </c>
    </row>
  </sheetData>
  <mergeCells count="3">
    <mergeCell ref="A1:B1"/>
    <mergeCell ref="A6:XFD6"/>
    <mergeCell ref="A7:XFD7"/>
  </mergeCells>
  <hyperlinks>
    <hyperlink ref="A6" location="'Table of Contents'!A1" display="Return to TOC" xr:uid="{8000A0A6-0428-4868-B852-E1E49CD9EADC}"/>
  </hyperlinks>
  <printOptions horizontalCentered="1"/>
  <pageMargins left="0.75" right="0.75" top="1.1000000000000001" bottom="0.87" header="0" footer="0"/>
  <pageSetup scale="6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74ECF-9016-453B-9A87-A6D432895E50}">
  <sheetPr codeName="Sheet11"/>
  <dimension ref="A1:XFC15"/>
  <sheetViews>
    <sheetView workbookViewId="0">
      <selection sqref="A1:G1"/>
    </sheetView>
  </sheetViews>
  <sheetFormatPr defaultColWidth="0" defaultRowHeight="12.3" zeroHeight="1"/>
  <cols>
    <col min="1" max="1" width="31.1640625" style="2" bestFit="1" customWidth="1"/>
    <col min="2" max="2" width="20.0546875" style="2" customWidth="1"/>
    <col min="3" max="3" width="16.94140625" style="2" customWidth="1"/>
    <col min="4" max="4" width="19.0546875" style="2" customWidth="1"/>
    <col min="5" max="5" width="15.21875" style="2" customWidth="1"/>
    <col min="6" max="6" width="14.21875" style="2" customWidth="1"/>
    <col min="7" max="7" width="20.609375" style="2" customWidth="1"/>
    <col min="8" max="16383" width="8.88671875" style="2" hidden="1"/>
    <col min="16384" max="16384" width="6.88671875" style="2" hidden="1" customWidth="1"/>
  </cols>
  <sheetData>
    <row r="1" spans="1:7" ht="17.7">
      <c r="A1" s="152" t="s">
        <v>203</v>
      </c>
      <c r="B1" s="152"/>
      <c r="C1" s="152"/>
      <c r="D1" s="152"/>
      <c r="E1" s="152"/>
      <c r="F1" s="152"/>
      <c r="G1" s="152"/>
    </row>
    <row r="2" spans="1:7" ht="15">
      <c r="A2" s="159" t="s">
        <v>193</v>
      </c>
      <c r="B2" s="159"/>
      <c r="C2" s="159"/>
      <c r="D2" s="159"/>
      <c r="E2" s="159"/>
      <c r="F2" s="159"/>
      <c r="G2" s="159"/>
    </row>
    <row r="3" spans="1:7" ht="15">
      <c r="A3" s="160" t="s">
        <v>194</v>
      </c>
      <c r="B3" s="160"/>
      <c r="C3" s="160"/>
      <c r="D3" s="160"/>
      <c r="E3" s="160"/>
      <c r="F3" s="160"/>
      <c r="G3" s="160"/>
    </row>
    <row r="4" spans="1:7" s="107" customFormat="1" ht="60">
      <c r="A4" s="108" t="s">
        <v>195</v>
      </c>
      <c r="B4" s="110" t="s">
        <v>241</v>
      </c>
      <c r="C4" s="110" t="s">
        <v>242</v>
      </c>
      <c r="D4" s="109" t="s">
        <v>243</v>
      </c>
      <c r="E4" s="110" t="s">
        <v>244</v>
      </c>
      <c r="F4" s="110" t="s">
        <v>245</v>
      </c>
      <c r="G4" s="109" t="s">
        <v>246</v>
      </c>
    </row>
    <row r="5" spans="1:7" ht="15">
      <c r="A5" s="65">
        <v>2026</v>
      </c>
      <c r="B5" s="78">
        <v>5291653.9000000004</v>
      </c>
      <c r="C5" s="66">
        <v>491579.57</v>
      </c>
      <c r="D5" s="66">
        <v>5783233.4700000007</v>
      </c>
      <c r="E5" s="106">
        <v>0</v>
      </c>
      <c r="F5" s="106">
        <v>0</v>
      </c>
      <c r="G5" s="106">
        <v>0</v>
      </c>
    </row>
    <row r="6" spans="1:7" ht="15">
      <c r="A6" s="65">
        <v>2027</v>
      </c>
      <c r="B6" s="66">
        <v>5088420.25</v>
      </c>
      <c r="C6" s="66">
        <v>301408.11</v>
      </c>
      <c r="D6" s="66">
        <v>5389828.3600000003</v>
      </c>
      <c r="E6" s="106">
        <v>0</v>
      </c>
      <c r="F6" s="106">
        <v>0</v>
      </c>
      <c r="G6" s="106">
        <v>0</v>
      </c>
    </row>
    <row r="7" spans="1:7" ht="15">
      <c r="A7" s="65">
        <v>2028</v>
      </c>
      <c r="B7" s="115">
        <v>3917550.63</v>
      </c>
      <c r="C7" s="115">
        <v>118545.89</v>
      </c>
      <c r="D7" s="115">
        <v>4036096.52</v>
      </c>
      <c r="E7" s="106">
        <v>0</v>
      </c>
      <c r="F7" s="106">
        <v>0</v>
      </c>
      <c r="G7" s="106">
        <v>0</v>
      </c>
    </row>
    <row r="8" spans="1:7" ht="15">
      <c r="A8" s="65">
        <v>2029</v>
      </c>
      <c r="B8" s="115">
        <v>845603.96</v>
      </c>
      <c r="C8" s="115">
        <v>3998.86</v>
      </c>
      <c r="D8" s="115">
        <v>849602.82</v>
      </c>
      <c r="E8" s="106">
        <v>0</v>
      </c>
      <c r="F8" s="106">
        <v>0</v>
      </c>
      <c r="G8" s="106">
        <v>0</v>
      </c>
    </row>
    <row r="9" spans="1:7" ht="15">
      <c r="A9" s="65">
        <v>2030</v>
      </c>
      <c r="B9" s="106">
        <v>0</v>
      </c>
      <c r="C9" s="106">
        <v>0</v>
      </c>
      <c r="D9" s="106">
        <v>0</v>
      </c>
      <c r="E9" s="106">
        <v>0</v>
      </c>
      <c r="F9" s="106">
        <v>0</v>
      </c>
      <c r="G9" s="106">
        <v>0</v>
      </c>
    </row>
    <row r="10" spans="1:7" ht="15">
      <c r="A10" s="65" t="s">
        <v>202</v>
      </c>
      <c r="B10" s="106">
        <v>0</v>
      </c>
      <c r="C10" s="106">
        <v>0</v>
      </c>
      <c r="D10" s="106">
        <v>0</v>
      </c>
      <c r="E10" s="106">
        <v>0</v>
      </c>
      <c r="F10" s="106">
        <v>0</v>
      </c>
      <c r="G10" s="106">
        <v>0</v>
      </c>
    </row>
    <row r="11" spans="1:7" ht="15.3" thickBot="1">
      <c r="A11" s="65" t="s">
        <v>197</v>
      </c>
      <c r="B11" s="67">
        <v>15143228.740000002</v>
      </c>
      <c r="C11" s="67">
        <v>915532.42999999993</v>
      </c>
      <c r="D11" s="67">
        <v>16058761.170000002</v>
      </c>
      <c r="E11" s="67">
        <v>0</v>
      </c>
      <c r="F11" s="67">
        <v>0</v>
      </c>
      <c r="G11" s="67">
        <v>0</v>
      </c>
    </row>
    <row r="12" spans="1:7" ht="20.100000000000001" hidden="1" thickTop="1">
      <c r="A12" s="1" t="s">
        <v>219</v>
      </c>
    </row>
    <row r="13" spans="1:7" ht="19.8" hidden="1">
      <c r="A13" s="3" t="s">
        <v>220</v>
      </c>
    </row>
    <row r="14" spans="1:7" s="146" customFormat="1" ht="15.3" thickTop="1">
      <c r="A14" s="146" t="s">
        <v>219</v>
      </c>
    </row>
    <row r="15" spans="1:7" s="145" customFormat="1" ht="15">
      <c r="A15" s="145" t="s">
        <v>220</v>
      </c>
    </row>
  </sheetData>
  <mergeCells count="5">
    <mergeCell ref="A14:XFD14"/>
    <mergeCell ref="A15:XFD15"/>
    <mergeCell ref="A1:G1"/>
    <mergeCell ref="A2:G2"/>
    <mergeCell ref="A3:G3"/>
  </mergeCells>
  <hyperlinks>
    <hyperlink ref="A12" location="'Table of Contents'!A1" display="Return to TOC" xr:uid="{485217DE-8DA3-4FA3-865C-9C8C5A9AD987}"/>
    <hyperlink ref="A14" location="'Table of Contents'!A1" display="Return to TOC" xr:uid="{551DF3C9-85EE-48A2-80E8-07F1807E7BA9}"/>
  </hyperlink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E4858-B134-4A27-A74D-176BCD00E980}">
  <sheetPr codeName="Sheet12"/>
  <dimension ref="A1:F10"/>
  <sheetViews>
    <sheetView workbookViewId="0">
      <selection sqref="A1:D1"/>
    </sheetView>
  </sheetViews>
  <sheetFormatPr defaultColWidth="0" defaultRowHeight="15" zeroHeight="1"/>
  <cols>
    <col min="1" max="1" width="58.33203125" style="73" customWidth="1"/>
    <col min="2" max="2" width="17.88671875" style="73" customWidth="1"/>
    <col min="3" max="3" width="13.21875" style="73" bestFit="1" customWidth="1"/>
    <col min="4" max="4" width="27.71875" style="111" bestFit="1" customWidth="1"/>
    <col min="5" max="6" width="0" style="73" hidden="1" customWidth="1"/>
    <col min="7" max="16384" width="12.27734375" style="73" hidden="1"/>
  </cols>
  <sheetData>
    <row r="1" spans="1:6" s="55" customFormat="1" ht="17.7">
      <c r="A1" s="155" t="s">
        <v>140</v>
      </c>
      <c r="B1" s="155"/>
      <c r="C1" s="155"/>
      <c r="D1" s="155"/>
    </row>
    <row r="2" spans="1:6" s="59" customFormat="1" ht="30">
      <c r="A2" s="162" t="s">
        <v>137</v>
      </c>
      <c r="B2" s="162"/>
      <c r="C2" s="120" t="s">
        <v>136</v>
      </c>
      <c r="D2" s="121" t="s">
        <v>135</v>
      </c>
      <c r="F2" s="60"/>
    </row>
    <row r="3" spans="1:6" ht="16.2">
      <c r="A3" s="144" t="s">
        <v>134</v>
      </c>
      <c r="B3" s="144"/>
      <c r="C3" s="144"/>
      <c r="D3" s="144"/>
      <c r="F3" s="64"/>
    </row>
    <row r="4" spans="1:6" ht="16.2">
      <c r="A4" s="61" t="s">
        <v>131</v>
      </c>
      <c r="B4" s="117">
        <v>29147</v>
      </c>
      <c r="C4" s="117">
        <v>0</v>
      </c>
      <c r="D4" s="118" t="s">
        <v>132</v>
      </c>
      <c r="E4" s="81"/>
      <c r="F4" s="64"/>
    </row>
    <row r="5" spans="1:6" ht="16.2">
      <c r="A5" s="77" t="s">
        <v>133</v>
      </c>
      <c r="B5" s="119">
        <v>0</v>
      </c>
      <c r="C5" s="119">
        <v>29147</v>
      </c>
      <c r="D5" s="118" t="s">
        <v>132</v>
      </c>
      <c r="E5" s="81"/>
      <c r="F5" s="64"/>
    </row>
    <row r="6" spans="1:6" ht="16.5" thickBot="1">
      <c r="A6" s="61" t="s">
        <v>204</v>
      </c>
      <c r="B6" s="67">
        <f>SUM(B4:B5)</f>
        <v>29147</v>
      </c>
      <c r="C6" s="67">
        <f>SUM(C4:C5)</f>
        <v>29147</v>
      </c>
      <c r="D6" s="118" t="s">
        <v>132</v>
      </c>
      <c r="E6" s="81"/>
      <c r="F6" s="64"/>
    </row>
    <row r="7" spans="1:6" ht="15.3" thickTop="1">
      <c r="A7" s="61" t="s">
        <v>205</v>
      </c>
      <c r="B7" s="117">
        <v>3942733</v>
      </c>
      <c r="C7" s="117">
        <v>0</v>
      </c>
      <c r="D7" s="116" t="s">
        <v>206</v>
      </c>
    </row>
    <row r="8" spans="1:6" ht="15.3" thickBot="1">
      <c r="A8" s="61" t="s">
        <v>207</v>
      </c>
      <c r="B8" s="67">
        <f>SUM(B7:B7)</f>
        <v>3942733</v>
      </c>
      <c r="C8" s="67">
        <f>SUM(C7:C7)</f>
        <v>0</v>
      </c>
      <c r="D8" s="116" t="s">
        <v>206</v>
      </c>
    </row>
    <row r="9" spans="1:6" s="146" customFormat="1" ht="15.3" thickTop="1">
      <c r="A9" s="146" t="s">
        <v>219</v>
      </c>
    </row>
    <row r="10" spans="1:6" s="145" customFormat="1">
      <c r="A10" s="145" t="s">
        <v>220</v>
      </c>
    </row>
  </sheetData>
  <mergeCells count="5">
    <mergeCell ref="A1:D1"/>
    <mergeCell ref="A2:B2"/>
    <mergeCell ref="A3:D3"/>
    <mergeCell ref="A9:XFD9"/>
    <mergeCell ref="A10:XFD10"/>
  </mergeCells>
  <hyperlinks>
    <hyperlink ref="A9" location="'Table of Contents'!A1" display="Return to TOC" xr:uid="{280BAC5A-E431-4FD9-B689-51FEC7DD34A9}"/>
  </hyperlink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">
    <pageSetUpPr fitToPage="1"/>
  </sheetPr>
  <dimension ref="A1:G41"/>
  <sheetViews>
    <sheetView zoomScaleNormal="100" workbookViewId="0">
      <selection sqref="A1:E1"/>
    </sheetView>
  </sheetViews>
  <sheetFormatPr defaultColWidth="0" defaultRowHeight="15" zeroHeight="1"/>
  <cols>
    <col min="1" max="1" width="54" style="5" customWidth="1"/>
    <col min="2" max="4" width="21.1640625" style="5" customWidth="1"/>
    <col min="5" max="5" width="18.5546875" style="5" bestFit="1" customWidth="1"/>
    <col min="6" max="6" width="20.44140625" style="5" hidden="1" customWidth="1"/>
    <col min="7" max="7" width="12.71875" style="5" hidden="1" customWidth="1"/>
    <col min="8" max="16384" width="11.44140625" style="5" hidden="1"/>
  </cols>
  <sheetData>
    <row r="1" spans="1:6" s="36" customFormat="1" ht="38.700000000000003" customHeight="1">
      <c r="A1" s="151" t="s">
        <v>247</v>
      </c>
      <c r="B1" s="152"/>
      <c r="C1" s="152"/>
      <c r="D1" s="152"/>
      <c r="E1" s="152"/>
    </row>
    <row r="2" spans="1:6" s="77" customFormat="1">
      <c r="A2" s="144" t="s">
        <v>141</v>
      </c>
      <c r="B2" s="144"/>
      <c r="C2" s="144"/>
      <c r="D2" s="144"/>
      <c r="E2" s="144"/>
    </row>
    <row r="3" spans="1:6" s="128" customFormat="1" ht="90">
      <c r="A3" s="22" t="s">
        <v>218</v>
      </c>
      <c r="B3" s="127" t="s">
        <v>208</v>
      </c>
      <c r="C3" s="127" t="s">
        <v>209</v>
      </c>
      <c r="D3" s="127" t="s">
        <v>210</v>
      </c>
      <c r="E3" s="127" t="s">
        <v>211</v>
      </c>
    </row>
    <row r="4" spans="1:6" ht="16.2">
      <c r="A4" s="144" t="s">
        <v>66</v>
      </c>
      <c r="B4" s="144"/>
      <c r="C4" s="144"/>
      <c r="D4" s="144"/>
      <c r="E4" s="144"/>
      <c r="F4" s="35"/>
    </row>
    <row r="5" spans="1:6" ht="16.2">
      <c r="A5" s="145" t="s">
        <v>56</v>
      </c>
      <c r="B5" s="145"/>
      <c r="C5" s="145"/>
      <c r="D5" s="145"/>
      <c r="E5" s="145"/>
      <c r="F5" s="35"/>
    </row>
    <row r="6" spans="1:6" ht="16.2">
      <c r="A6" s="145" t="s">
        <v>57</v>
      </c>
      <c r="B6" s="145"/>
      <c r="C6" s="145"/>
      <c r="D6" s="145"/>
      <c r="E6" s="145"/>
      <c r="F6" s="35"/>
    </row>
    <row r="7" spans="1:6" ht="16.2">
      <c r="A7" s="5" t="s">
        <v>44</v>
      </c>
      <c r="B7" s="7">
        <v>4050</v>
      </c>
      <c r="C7" s="7">
        <v>0</v>
      </c>
      <c r="D7" s="7">
        <v>0</v>
      </c>
      <c r="E7" s="7">
        <v>4050</v>
      </c>
      <c r="F7" s="35"/>
    </row>
    <row r="8" spans="1:6" ht="16.2">
      <c r="A8" s="5" t="s">
        <v>31</v>
      </c>
      <c r="B8" s="8">
        <v>35000</v>
      </c>
      <c r="C8" s="8">
        <v>0</v>
      </c>
      <c r="D8" s="8">
        <v>0</v>
      </c>
      <c r="E8" s="8">
        <v>35000</v>
      </c>
      <c r="F8" s="35"/>
    </row>
    <row r="9" spans="1:6" ht="16.2">
      <c r="A9" s="5" t="s">
        <v>143</v>
      </c>
      <c r="B9" s="8">
        <v>11.26</v>
      </c>
      <c r="C9" s="8">
        <v>24265.77</v>
      </c>
      <c r="D9" s="8">
        <v>0</v>
      </c>
      <c r="E9" s="8">
        <v>24277.03</v>
      </c>
      <c r="F9" s="35"/>
    </row>
    <row r="10" spans="1:6" ht="16.2">
      <c r="A10" s="5" t="s">
        <v>2</v>
      </c>
      <c r="B10" s="8">
        <v>150224709.46000001</v>
      </c>
      <c r="C10" s="8">
        <v>0</v>
      </c>
      <c r="D10" s="8">
        <v>0</v>
      </c>
      <c r="E10" s="8">
        <v>150224709.46000001</v>
      </c>
      <c r="F10" s="35"/>
    </row>
    <row r="11" spans="1:6" ht="16.2">
      <c r="A11" s="145" t="s">
        <v>38</v>
      </c>
      <c r="B11" s="145"/>
      <c r="C11" s="145"/>
      <c r="D11" s="145"/>
      <c r="E11" s="145"/>
      <c r="F11" s="35"/>
    </row>
    <row r="12" spans="1:6" ht="16.2">
      <c r="A12" s="5" t="s">
        <v>58</v>
      </c>
      <c r="B12" s="8">
        <v>17267.48</v>
      </c>
      <c r="C12" s="8">
        <v>0</v>
      </c>
      <c r="D12" s="8">
        <v>0</v>
      </c>
      <c r="E12" s="8">
        <v>17267.48</v>
      </c>
      <c r="F12" s="35"/>
    </row>
    <row r="13" spans="1:6" ht="16.2">
      <c r="A13" s="5" t="s">
        <v>32</v>
      </c>
      <c r="B13" s="8">
        <v>3971880</v>
      </c>
      <c r="C13" s="8">
        <v>0</v>
      </c>
      <c r="D13" s="8">
        <v>0</v>
      </c>
      <c r="E13" s="8">
        <v>3971880</v>
      </c>
      <c r="F13" s="35"/>
    </row>
    <row r="14" spans="1:6" ht="16.2">
      <c r="A14" s="5" t="s">
        <v>39</v>
      </c>
      <c r="B14" s="8">
        <v>1066511.33</v>
      </c>
      <c r="C14" s="8">
        <v>0</v>
      </c>
      <c r="D14" s="8">
        <v>0</v>
      </c>
      <c r="E14" s="8">
        <v>1066511.33</v>
      </c>
      <c r="F14" s="35"/>
    </row>
    <row r="15" spans="1:6" ht="16.2">
      <c r="A15" s="5" t="s">
        <v>144</v>
      </c>
      <c r="B15" s="8">
        <v>0</v>
      </c>
      <c r="C15" s="8">
        <v>0</v>
      </c>
      <c r="D15" s="8">
        <v>587827.73</v>
      </c>
      <c r="E15" s="8">
        <v>587827.73</v>
      </c>
      <c r="F15" s="35"/>
    </row>
    <row r="16" spans="1:6" ht="16.2">
      <c r="A16" s="5" t="s">
        <v>59</v>
      </c>
      <c r="B16" s="9">
        <v>155319429.53</v>
      </c>
      <c r="C16" s="9">
        <v>24265.77</v>
      </c>
      <c r="D16" s="9">
        <v>587827.73</v>
      </c>
      <c r="E16" s="9">
        <v>155931523.03</v>
      </c>
      <c r="F16" s="35"/>
    </row>
    <row r="17" spans="1:6" ht="16.5" thickBot="1">
      <c r="A17" s="5" t="s">
        <v>68</v>
      </c>
      <c r="B17" s="10">
        <v>155319429.53</v>
      </c>
      <c r="C17" s="10">
        <v>24265.77</v>
      </c>
      <c r="D17" s="10">
        <v>587827.73</v>
      </c>
      <c r="E17" s="10">
        <v>155931523.03</v>
      </c>
      <c r="F17" s="51"/>
    </row>
    <row r="18" spans="1:6" ht="16.5" thickTop="1">
      <c r="A18" s="144" t="s">
        <v>81</v>
      </c>
      <c r="B18" s="144"/>
      <c r="C18" s="144"/>
      <c r="D18" s="144"/>
      <c r="E18" s="144"/>
      <c r="F18" s="51"/>
    </row>
    <row r="19" spans="1:6" ht="16.2">
      <c r="A19" s="145" t="s">
        <v>40</v>
      </c>
      <c r="B19" s="145"/>
      <c r="C19" s="145"/>
      <c r="D19" s="145"/>
      <c r="E19" s="145"/>
      <c r="F19" s="35"/>
    </row>
    <row r="20" spans="1:6" ht="16.2">
      <c r="A20" s="145" t="s">
        <v>41</v>
      </c>
      <c r="B20" s="145"/>
      <c r="C20" s="145"/>
      <c r="D20" s="145"/>
      <c r="E20" s="145"/>
      <c r="F20" s="35"/>
    </row>
    <row r="21" spans="1:6" ht="16.2">
      <c r="A21" s="5" t="s">
        <v>42</v>
      </c>
      <c r="B21" s="7">
        <v>5041964.97</v>
      </c>
      <c r="C21" s="7">
        <v>0</v>
      </c>
      <c r="D21" s="7">
        <v>0</v>
      </c>
      <c r="E21" s="7">
        <v>5041964.97</v>
      </c>
      <c r="F21" s="35"/>
    </row>
    <row r="22" spans="1:6" ht="16.2">
      <c r="A22" s="5" t="s">
        <v>8</v>
      </c>
      <c r="B22" s="8">
        <v>27948005.469999999</v>
      </c>
      <c r="C22" s="8">
        <v>24265.77</v>
      </c>
      <c r="D22" s="8">
        <v>0</v>
      </c>
      <c r="E22" s="8">
        <v>27972271.239999998</v>
      </c>
      <c r="F22" s="35"/>
    </row>
    <row r="23" spans="1:6" ht="16.2">
      <c r="A23" s="5" t="s">
        <v>151</v>
      </c>
      <c r="B23" s="8">
        <v>0</v>
      </c>
      <c r="C23" s="8">
        <v>0</v>
      </c>
      <c r="D23" s="8">
        <v>587827.73</v>
      </c>
      <c r="E23" s="8">
        <v>587827.73</v>
      </c>
      <c r="F23" s="35"/>
    </row>
    <row r="24" spans="1:6" ht="16.2">
      <c r="A24" s="5" t="s">
        <v>33</v>
      </c>
      <c r="B24" s="8">
        <v>29147</v>
      </c>
      <c r="C24" s="8">
        <v>0</v>
      </c>
      <c r="D24" s="8">
        <v>0</v>
      </c>
      <c r="E24" s="8">
        <v>29147</v>
      </c>
      <c r="F24" s="35"/>
    </row>
    <row r="25" spans="1:6" ht="16.2">
      <c r="A25" s="5" t="s">
        <v>152</v>
      </c>
      <c r="B25" s="8">
        <v>23717.15</v>
      </c>
      <c r="C25" s="8">
        <v>0</v>
      </c>
      <c r="D25" s="8">
        <v>0</v>
      </c>
      <c r="E25" s="8">
        <v>23717.15</v>
      </c>
      <c r="F25" s="35"/>
    </row>
    <row r="26" spans="1:6" ht="16.2">
      <c r="A26" s="5" t="s">
        <v>43</v>
      </c>
      <c r="B26" s="9">
        <v>33042834.589999996</v>
      </c>
      <c r="C26" s="9">
        <v>24265.77</v>
      </c>
      <c r="D26" s="9">
        <v>587827.73</v>
      </c>
      <c r="E26" s="9">
        <v>33654928.089999996</v>
      </c>
      <c r="F26" s="42"/>
    </row>
    <row r="27" spans="1:6" ht="16.2">
      <c r="A27" s="11" t="s">
        <v>70</v>
      </c>
      <c r="B27" s="9">
        <v>33042834.589999996</v>
      </c>
      <c r="C27" s="9">
        <v>24265.77</v>
      </c>
      <c r="D27" s="9">
        <v>587827.73</v>
      </c>
      <c r="E27" s="9">
        <v>33654928.089999996</v>
      </c>
      <c r="F27" s="42"/>
    </row>
    <row r="28" spans="1:6" ht="16.2">
      <c r="A28" s="144" t="s">
        <v>30</v>
      </c>
      <c r="B28" s="144"/>
      <c r="C28" s="144"/>
      <c r="D28" s="144"/>
      <c r="E28" s="144"/>
      <c r="F28" s="42"/>
    </row>
    <row r="29" spans="1:6" ht="16.2">
      <c r="A29" s="150" t="s">
        <v>24</v>
      </c>
      <c r="B29" s="150"/>
      <c r="C29" s="150"/>
      <c r="D29" s="150"/>
      <c r="E29" s="150"/>
      <c r="F29" s="35"/>
    </row>
    <row r="30" spans="1:6" ht="16.2">
      <c r="A30" s="12" t="s">
        <v>50</v>
      </c>
      <c r="B30" s="8">
        <v>340289.48</v>
      </c>
      <c r="C30" s="8">
        <v>0</v>
      </c>
      <c r="D30" s="8">
        <v>0</v>
      </c>
      <c r="E30" s="8">
        <v>340289.48</v>
      </c>
      <c r="F30" s="35"/>
    </row>
    <row r="31" spans="1:6" ht="16.2">
      <c r="A31" s="12" t="s">
        <v>29</v>
      </c>
      <c r="B31" s="8">
        <v>121936305.45999999</v>
      </c>
      <c r="C31" s="8">
        <v>0</v>
      </c>
      <c r="D31" s="8">
        <v>0</v>
      </c>
      <c r="E31" s="8">
        <v>121936305.45999999</v>
      </c>
      <c r="F31" s="42"/>
    </row>
    <row r="32" spans="1:6" ht="16.2">
      <c r="A32" s="11" t="s">
        <v>25</v>
      </c>
      <c r="B32" s="9">
        <v>122276594.94</v>
      </c>
      <c r="C32" s="9">
        <v>0</v>
      </c>
      <c r="D32" s="9">
        <v>0</v>
      </c>
      <c r="E32" s="9">
        <v>122276594.94</v>
      </c>
      <c r="F32" s="42"/>
    </row>
    <row r="33" spans="1:6" ht="16.5" thickBot="1">
      <c r="A33" s="5" t="s">
        <v>71</v>
      </c>
      <c r="B33" s="10">
        <v>155319429.53</v>
      </c>
      <c r="C33" s="10">
        <v>24265.77</v>
      </c>
      <c r="D33" s="10">
        <v>587827.73</v>
      </c>
      <c r="E33" s="122">
        <v>155931523.03</v>
      </c>
      <c r="F33" s="123"/>
    </row>
    <row r="34" spans="1:6" ht="15.3" thickTop="1">
      <c r="A34" s="5" t="s">
        <v>23</v>
      </c>
      <c r="B34" s="124"/>
      <c r="C34" s="124"/>
      <c r="D34" s="124"/>
      <c r="E34" s="125"/>
      <c r="F34" s="129"/>
    </row>
    <row r="35" spans="1:6" s="146" customFormat="1">
      <c r="A35" s="146" t="s">
        <v>219</v>
      </c>
    </row>
    <row r="36" spans="1:6" s="145" customFormat="1">
      <c r="A36" s="145" t="s">
        <v>220</v>
      </c>
    </row>
    <row r="37" spans="1:6" ht="16.2" hidden="1">
      <c r="B37" s="8"/>
      <c r="C37" s="8"/>
      <c r="D37" s="8"/>
      <c r="E37" s="8"/>
      <c r="F37" s="35"/>
    </row>
    <row r="38" spans="1:6" ht="16.2" hidden="1">
      <c r="B38" s="8"/>
      <c r="C38" s="8"/>
      <c r="D38" s="8"/>
      <c r="E38" s="8"/>
      <c r="F38" s="35"/>
    </row>
    <row r="39" spans="1:6" ht="16.2" hidden="1">
      <c r="B39" s="8"/>
      <c r="C39" s="8"/>
      <c r="D39" s="8"/>
      <c r="E39" s="8"/>
      <c r="F39" s="35"/>
    </row>
    <row r="40" spans="1:6" ht="16.2" hidden="1">
      <c r="B40" s="8"/>
      <c r="C40" s="8"/>
      <c r="D40" s="8"/>
      <c r="E40" s="8"/>
      <c r="F40" s="35"/>
    </row>
    <row r="41" spans="1:6" s="53" customFormat="1" ht="12.3" hidden="1">
      <c r="E41" s="126"/>
    </row>
  </sheetData>
  <mergeCells count="13">
    <mergeCell ref="A35:XFD35"/>
    <mergeCell ref="A36:XFD36"/>
    <mergeCell ref="A11:E11"/>
    <mergeCell ref="A1:E1"/>
    <mergeCell ref="A2:E2"/>
    <mergeCell ref="A4:E4"/>
    <mergeCell ref="A5:E5"/>
    <mergeCell ref="A6:E6"/>
    <mergeCell ref="A18:E18"/>
    <mergeCell ref="A19:E19"/>
    <mergeCell ref="A20:E20"/>
    <mergeCell ref="A28:E28"/>
    <mergeCell ref="A29:E29"/>
  </mergeCells>
  <hyperlinks>
    <hyperlink ref="A35" location="'Table of Contents'!A1" display="Return to TOC" xr:uid="{82406F11-1B00-433E-9E4D-1728C74A8052}"/>
  </hyperlinks>
  <pageMargins left="0.7" right="0.7" top="0.75" bottom="0.75" header="0.3" footer="0.3"/>
  <pageSetup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F47"/>
  <sheetViews>
    <sheetView zoomScale="80" zoomScaleNormal="80" workbookViewId="0">
      <selection sqref="A1:E1"/>
    </sheetView>
  </sheetViews>
  <sheetFormatPr defaultColWidth="0" defaultRowHeight="15" zeroHeight="1"/>
  <cols>
    <col min="1" max="1" width="52.0546875" style="5" customWidth="1"/>
    <col min="2" max="2" width="18.6640625" style="5" bestFit="1" customWidth="1"/>
    <col min="3" max="3" width="17.5" style="5" bestFit="1" customWidth="1"/>
    <col min="4" max="4" width="17.44140625" style="5" customWidth="1"/>
    <col min="5" max="5" width="21.5546875" style="5" customWidth="1"/>
    <col min="6" max="6" width="20" style="5" hidden="1" customWidth="1"/>
    <col min="7" max="16384" width="10.71875" style="5" hidden="1"/>
  </cols>
  <sheetData>
    <row r="1" spans="1:6" s="132" customFormat="1" ht="41.7" customHeight="1">
      <c r="A1" s="163" t="s">
        <v>225</v>
      </c>
      <c r="B1" s="161"/>
      <c r="C1" s="161"/>
      <c r="D1" s="161"/>
      <c r="E1" s="161"/>
    </row>
    <row r="2" spans="1:6" s="77" customFormat="1" ht="23.7" customHeight="1">
      <c r="A2" s="144" t="s">
        <v>141</v>
      </c>
      <c r="B2" s="144"/>
      <c r="C2" s="144"/>
      <c r="D2" s="144"/>
      <c r="E2" s="144"/>
    </row>
    <row r="3" spans="1:6" s="134" customFormat="1" ht="90">
      <c r="A3" s="22" t="s">
        <v>218</v>
      </c>
      <c r="B3" s="127" t="s">
        <v>208</v>
      </c>
      <c r="C3" s="127" t="s">
        <v>212</v>
      </c>
      <c r="D3" s="127" t="s">
        <v>210</v>
      </c>
      <c r="E3" s="133" t="s">
        <v>213</v>
      </c>
    </row>
    <row r="4" spans="1:6" s="36" customFormat="1">
      <c r="A4" s="144" t="s">
        <v>34</v>
      </c>
      <c r="B4" s="144"/>
      <c r="C4" s="144"/>
      <c r="D4" s="144"/>
      <c r="E4" s="144"/>
      <c r="F4" s="17"/>
    </row>
    <row r="5" spans="1:6">
      <c r="A5" s="145" t="s">
        <v>52</v>
      </c>
      <c r="B5" s="145"/>
      <c r="C5" s="145"/>
      <c r="D5" s="145"/>
      <c r="E5" s="145"/>
      <c r="F5" s="17"/>
    </row>
    <row r="6" spans="1:6">
      <c r="A6" s="5" t="s">
        <v>75</v>
      </c>
      <c r="B6" s="7">
        <v>391856082</v>
      </c>
      <c r="C6" s="7">
        <v>0</v>
      </c>
      <c r="D6" s="7">
        <v>0</v>
      </c>
      <c r="E6" s="7">
        <f t="shared" ref="E6:E10" si="0">+B6+C6+D6</f>
        <v>391856082</v>
      </c>
      <c r="F6" s="17"/>
    </row>
    <row r="7" spans="1:6">
      <c r="A7" s="5" t="s">
        <v>76</v>
      </c>
      <c r="B7" s="8">
        <v>63573265.090000004</v>
      </c>
      <c r="C7" s="8">
        <v>0</v>
      </c>
      <c r="D7" s="8">
        <v>0</v>
      </c>
      <c r="E7" s="8">
        <f t="shared" si="0"/>
        <v>63573265.090000004</v>
      </c>
      <c r="F7" s="17"/>
    </row>
    <row r="8" spans="1:6">
      <c r="A8" s="5" t="s">
        <v>77</v>
      </c>
      <c r="B8" s="8">
        <v>1693017.77</v>
      </c>
      <c r="C8" s="8">
        <v>0</v>
      </c>
      <c r="D8" s="8">
        <v>0</v>
      </c>
      <c r="E8" s="8">
        <f t="shared" si="0"/>
        <v>1693017.77</v>
      </c>
      <c r="F8" s="17"/>
    </row>
    <row r="9" spans="1:6">
      <c r="A9" s="5" t="s">
        <v>78</v>
      </c>
      <c r="B9" s="8">
        <v>553296.06000000006</v>
      </c>
      <c r="C9" s="8">
        <v>0</v>
      </c>
      <c r="D9" s="8">
        <v>0</v>
      </c>
      <c r="E9" s="8">
        <f t="shared" si="0"/>
        <v>553296.06000000006</v>
      </c>
      <c r="F9" s="17"/>
    </row>
    <row r="10" spans="1:6">
      <c r="A10" s="5" t="s">
        <v>79</v>
      </c>
      <c r="B10" s="8">
        <v>1062214.97</v>
      </c>
      <c r="C10" s="8">
        <v>0</v>
      </c>
      <c r="D10" s="8">
        <v>0</v>
      </c>
      <c r="E10" s="8">
        <f t="shared" si="0"/>
        <v>1062214.97</v>
      </c>
      <c r="F10" s="17"/>
    </row>
    <row r="11" spans="1:6">
      <c r="A11" s="11" t="s">
        <v>35</v>
      </c>
      <c r="B11" s="9">
        <f>SUM(B6:B10)</f>
        <v>458737875.89000005</v>
      </c>
      <c r="C11" s="9">
        <f>SUM(C6:C10)</f>
        <v>0</v>
      </c>
      <c r="D11" s="9">
        <f>SUM(D6:D10)</f>
        <v>0</v>
      </c>
      <c r="E11" s="9">
        <f>SUM(E6:E10)</f>
        <v>458737875.89000005</v>
      </c>
      <c r="F11" s="17"/>
    </row>
    <row r="12" spans="1:6">
      <c r="A12" s="144" t="s">
        <v>15</v>
      </c>
      <c r="B12" s="144"/>
      <c r="C12" s="144"/>
      <c r="D12" s="144"/>
      <c r="E12" s="144"/>
      <c r="F12" s="17"/>
    </row>
    <row r="13" spans="1:6">
      <c r="A13" s="5" t="s">
        <v>10</v>
      </c>
      <c r="B13" s="8">
        <v>254727725.31</v>
      </c>
      <c r="C13" s="8">
        <v>0</v>
      </c>
      <c r="D13" s="8">
        <v>0</v>
      </c>
      <c r="E13" s="8">
        <f t="shared" ref="E13:E25" si="1">+B13+C13</f>
        <v>254727725.31</v>
      </c>
      <c r="F13" s="21"/>
    </row>
    <row r="14" spans="1:6">
      <c r="A14" s="5" t="s">
        <v>86</v>
      </c>
      <c r="B14" s="8">
        <v>68235449.640000001</v>
      </c>
      <c r="C14" s="8">
        <v>0</v>
      </c>
      <c r="D14" s="8">
        <v>0</v>
      </c>
      <c r="E14" s="8">
        <f t="shared" si="1"/>
        <v>68235449.640000001</v>
      </c>
      <c r="F14" s="17"/>
    </row>
    <row r="15" spans="1:6">
      <c r="A15" s="5" t="s">
        <v>11</v>
      </c>
      <c r="B15" s="8">
        <v>61424066.119999997</v>
      </c>
      <c r="C15" s="8">
        <v>0</v>
      </c>
      <c r="D15" s="8">
        <v>0</v>
      </c>
      <c r="E15" s="8">
        <f t="shared" si="1"/>
        <v>61424066.119999997</v>
      </c>
      <c r="F15" s="17"/>
    </row>
    <row r="16" spans="1:6">
      <c r="A16" s="5" t="s">
        <v>12</v>
      </c>
      <c r="B16" s="8">
        <v>3608711.1</v>
      </c>
      <c r="C16" s="8">
        <v>0</v>
      </c>
      <c r="D16" s="8">
        <v>0</v>
      </c>
      <c r="E16" s="8">
        <f t="shared" si="1"/>
        <v>3608711.1</v>
      </c>
      <c r="F16" s="17"/>
    </row>
    <row r="17" spans="1:6">
      <c r="A17" s="5" t="s">
        <v>13</v>
      </c>
      <c r="B17" s="8">
        <v>10171963.210000001</v>
      </c>
      <c r="C17" s="8">
        <v>0</v>
      </c>
      <c r="D17" s="8">
        <v>0</v>
      </c>
      <c r="E17" s="8">
        <f t="shared" si="1"/>
        <v>10171963.210000001</v>
      </c>
      <c r="F17" s="17"/>
    </row>
    <row r="18" spans="1:6">
      <c r="A18" s="5" t="s">
        <v>54</v>
      </c>
      <c r="B18" s="8">
        <v>4260904.1900000004</v>
      </c>
      <c r="C18" s="8">
        <v>0</v>
      </c>
      <c r="D18" s="8">
        <v>0</v>
      </c>
      <c r="E18" s="8">
        <f t="shared" si="1"/>
        <v>4260904.1900000004</v>
      </c>
      <c r="F18" s="17"/>
    </row>
    <row r="19" spans="1:6">
      <c r="A19" s="5" t="s">
        <v>55</v>
      </c>
      <c r="B19" s="8">
        <v>13773865.710000001</v>
      </c>
      <c r="C19" s="8">
        <v>0</v>
      </c>
      <c r="D19" s="8">
        <v>0</v>
      </c>
      <c r="E19" s="8">
        <f t="shared" si="1"/>
        <v>13773865.710000001</v>
      </c>
      <c r="F19" s="17"/>
    </row>
    <row r="20" spans="1:6">
      <c r="A20" s="5" t="s">
        <v>49</v>
      </c>
      <c r="B20" s="8">
        <v>11012811.779999999</v>
      </c>
      <c r="C20" s="8">
        <v>0</v>
      </c>
      <c r="D20" s="8">
        <v>0</v>
      </c>
      <c r="E20" s="8">
        <f t="shared" si="1"/>
        <v>11012811.779999999</v>
      </c>
      <c r="F20" s="17"/>
    </row>
    <row r="21" spans="1:6">
      <c r="A21" s="5" t="s">
        <v>7</v>
      </c>
      <c r="B21" s="8">
        <v>756359.07</v>
      </c>
      <c r="C21" s="8">
        <v>0</v>
      </c>
      <c r="D21" s="8">
        <v>0</v>
      </c>
      <c r="E21" s="8">
        <f t="shared" si="1"/>
        <v>756359.07</v>
      </c>
      <c r="F21" s="17"/>
    </row>
    <row r="22" spans="1:6">
      <c r="A22" s="5" t="s">
        <v>158</v>
      </c>
      <c r="B22" s="8">
        <v>0</v>
      </c>
      <c r="C22" s="8">
        <v>0</v>
      </c>
      <c r="D22" s="8">
        <v>0</v>
      </c>
      <c r="E22" s="8">
        <v>0</v>
      </c>
      <c r="F22" s="17"/>
    </row>
    <row r="23" spans="1:6">
      <c r="A23" s="5" t="s">
        <v>36</v>
      </c>
      <c r="B23" s="8">
        <v>5470623.7999999998</v>
      </c>
      <c r="C23" s="8">
        <v>0</v>
      </c>
      <c r="D23" s="8">
        <v>0</v>
      </c>
      <c r="E23" s="8">
        <f t="shared" si="1"/>
        <v>5470623.7999999998</v>
      </c>
      <c r="F23" s="17"/>
    </row>
    <row r="24" spans="1:6">
      <c r="A24" s="5" t="s">
        <v>214</v>
      </c>
      <c r="B24" s="8">
        <v>13488953.119999999</v>
      </c>
      <c r="C24" s="8">
        <v>0</v>
      </c>
      <c r="D24" s="8">
        <v>0</v>
      </c>
      <c r="E24" s="8">
        <f t="shared" si="1"/>
        <v>13488953.119999999</v>
      </c>
      <c r="F24" s="17"/>
    </row>
    <row r="25" spans="1:6">
      <c r="A25" s="5" t="s">
        <v>73</v>
      </c>
      <c r="B25" s="8">
        <v>23648481.050000001</v>
      </c>
      <c r="C25" s="8">
        <v>0</v>
      </c>
      <c r="D25" s="8">
        <v>0</v>
      </c>
      <c r="E25" s="8">
        <f t="shared" si="1"/>
        <v>23648481.050000001</v>
      </c>
      <c r="F25" s="17"/>
    </row>
    <row r="26" spans="1:6">
      <c r="A26" s="11" t="s">
        <v>16</v>
      </c>
      <c r="B26" s="9">
        <f>SUM(B13:B25)</f>
        <v>470579914.09999996</v>
      </c>
      <c r="C26" s="9">
        <f>SUM(C13:C25)</f>
        <v>0</v>
      </c>
      <c r="D26" s="9">
        <f>SUM(D13:D25)</f>
        <v>0</v>
      </c>
      <c r="E26" s="9">
        <f>SUM(E13:E25)</f>
        <v>470579914.09999996</v>
      </c>
      <c r="F26" s="130"/>
    </row>
    <row r="27" spans="1:6">
      <c r="A27" s="11" t="s">
        <v>91</v>
      </c>
      <c r="B27" s="8">
        <v>0</v>
      </c>
      <c r="C27" s="8">
        <v>0</v>
      </c>
      <c r="D27" s="8">
        <v>0</v>
      </c>
      <c r="E27" s="8">
        <v>0</v>
      </c>
      <c r="F27" s="17"/>
    </row>
    <row r="28" spans="1:6">
      <c r="A28" s="5" t="s">
        <v>9</v>
      </c>
      <c r="B28" s="43">
        <f>B11-B26</f>
        <v>-11842038.209999919</v>
      </c>
      <c r="C28" s="43">
        <f>+C11-C26</f>
        <v>0</v>
      </c>
      <c r="D28" s="43">
        <v>0</v>
      </c>
      <c r="E28" s="43">
        <f>+E11-E26</f>
        <v>-11842038.209999919</v>
      </c>
      <c r="F28" s="20"/>
    </row>
    <row r="29" spans="1:6">
      <c r="A29" s="144" t="s">
        <v>47</v>
      </c>
      <c r="B29" s="144"/>
      <c r="C29" s="144"/>
      <c r="D29" s="144"/>
      <c r="E29" s="144"/>
      <c r="F29" s="17"/>
    </row>
    <row r="30" spans="1:6">
      <c r="A30" s="5" t="s">
        <v>74</v>
      </c>
      <c r="B30" s="8">
        <v>-11133.69</v>
      </c>
      <c r="C30" s="8">
        <v>0</v>
      </c>
      <c r="D30" s="8">
        <v>0</v>
      </c>
      <c r="E30" s="8">
        <f>+B30+C30</f>
        <v>-11133.69</v>
      </c>
      <c r="F30" s="17"/>
    </row>
    <row r="31" spans="1:6">
      <c r="A31" s="5" t="s">
        <v>215</v>
      </c>
      <c r="B31" s="8">
        <v>22637063.379999999</v>
      </c>
      <c r="C31" s="8">
        <v>0</v>
      </c>
      <c r="D31" s="8">
        <v>0</v>
      </c>
      <c r="E31" s="8">
        <f>+B31+C31</f>
        <v>22637063.379999999</v>
      </c>
      <c r="F31" s="17"/>
    </row>
    <row r="32" spans="1:6">
      <c r="A32" s="5" t="s">
        <v>216</v>
      </c>
      <c r="B32" s="8">
        <v>694914.49</v>
      </c>
      <c r="C32" s="8">
        <v>0</v>
      </c>
      <c r="D32" s="8">
        <v>0</v>
      </c>
      <c r="E32" s="8">
        <f>+B32+C32</f>
        <v>694914.49</v>
      </c>
      <c r="F32" s="17"/>
    </row>
    <row r="33" spans="1:6">
      <c r="A33" s="5" t="s">
        <v>60</v>
      </c>
      <c r="B33" s="8">
        <v>0</v>
      </c>
      <c r="C33" s="8">
        <v>0</v>
      </c>
      <c r="D33" s="8">
        <v>0</v>
      </c>
      <c r="E33" s="8">
        <v>0</v>
      </c>
      <c r="F33" s="17"/>
    </row>
    <row r="34" spans="1:6">
      <c r="A34" s="5" t="s">
        <v>92</v>
      </c>
      <c r="B34" s="8">
        <v>11133.69</v>
      </c>
      <c r="C34" s="8">
        <v>0</v>
      </c>
      <c r="D34" s="8">
        <v>0</v>
      </c>
      <c r="E34" s="8">
        <f>+B34+C34</f>
        <v>11133.69</v>
      </c>
      <c r="F34" s="21"/>
    </row>
    <row r="35" spans="1:6">
      <c r="A35" s="11" t="s">
        <v>48</v>
      </c>
      <c r="B35" s="9">
        <f>SUM(B30:B34)</f>
        <v>23331977.869999997</v>
      </c>
      <c r="C35" s="9">
        <f>SUM(C30:C34)</f>
        <v>0</v>
      </c>
      <c r="D35" s="9">
        <f>SUM(D30:D34)</f>
        <v>0</v>
      </c>
      <c r="E35" s="9">
        <f>SUM(E30:E34)</f>
        <v>23331977.869999997</v>
      </c>
      <c r="F35" s="20"/>
    </row>
    <row r="36" spans="1:6">
      <c r="A36" s="5" t="s">
        <v>64</v>
      </c>
      <c r="B36" s="43">
        <f>B28+B35</f>
        <v>11489939.660000078</v>
      </c>
      <c r="C36" s="43">
        <v>0</v>
      </c>
      <c r="D36" s="43">
        <f>+D35</f>
        <v>0</v>
      </c>
      <c r="E36" s="43">
        <f>+E28+E35</f>
        <v>11489939.660000078</v>
      </c>
      <c r="F36" s="20"/>
    </row>
    <row r="37" spans="1:6">
      <c r="A37" s="144" t="s">
        <v>20</v>
      </c>
      <c r="B37" s="144"/>
      <c r="C37" s="144"/>
      <c r="D37" s="144"/>
      <c r="E37" s="144"/>
      <c r="F37" s="17"/>
    </row>
    <row r="38" spans="1:6">
      <c r="A38" s="144" t="s">
        <v>21</v>
      </c>
      <c r="B38" s="144"/>
      <c r="C38" s="144"/>
      <c r="D38" s="144"/>
      <c r="E38" s="144"/>
      <c r="F38" s="131"/>
    </row>
    <row r="39" spans="1:6">
      <c r="A39" s="5" t="s">
        <v>167</v>
      </c>
      <c r="B39" s="8">
        <v>110786655.28</v>
      </c>
      <c r="C39" s="8">
        <v>0</v>
      </c>
      <c r="D39" s="8">
        <v>0</v>
      </c>
      <c r="E39" s="8">
        <f>+B39+C39</f>
        <v>110786655.28</v>
      </c>
      <c r="F39" s="131"/>
    </row>
    <row r="40" spans="1:6">
      <c r="A40" s="5" t="s">
        <v>17</v>
      </c>
      <c r="B40" s="8">
        <v>0</v>
      </c>
      <c r="C40" s="8">
        <v>0</v>
      </c>
      <c r="D40" s="8">
        <v>0</v>
      </c>
      <c r="E40" s="8">
        <v>0</v>
      </c>
      <c r="F40" s="37"/>
    </row>
    <row r="41" spans="1:6" s="48" customFormat="1">
      <c r="A41" s="46" t="s">
        <v>168</v>
      </c>
      <c r="B41" s="47">
        <f>SUM(B39:B40)</f>
        <v>110786655.28</v>
      </c>
      <c r="C41" s="47">
        <f>SUM(C39:C40)</f>
        <v>0</v>
      </c>
      <c r="D41" s="47">
        <f>SUM(D39:D40)</f>
        <v>0</v>
      </c>
      <c r="E41" s="47">
        <f>SUM(E39:E40)</f>
        <v>110786655.28</v>
      </c>
      <c r="F41" s="131"/>
    </row>
    <row r="42" spans="1:6" ht="15.3" thickBot="1">
      <c r="A42" s="49" t="s">
        <v>169</v>
      </c>
      <c r="B42" s="10">
        <f>B36+B41</f>
        <v>122276594.94000009</v>
      </c>
      <c r="C42" s="10">
        <f t="shared" ref="C42:E42" si="2">C36+C41</f>
        <v>0</v>
      </c>
      <c r="D42" s="10">
        <f t="shared" si="2"/>
        <v>0</v>
      </c>
      <c r="E42" s="10">
        <f t="shared" si="2"/>
        <v>122276594.94000009</v>
      </c>
      <c r="F42" s="131"/>
    </row>
    <row r="43" spans="1:6" ht="15.3" thickTop="1">
      <c r="A43" s="5" t="s">
        <v>23</v>
      </c>
      <c r="E43" s="6"/>
    </row>
    <row r="44" spans="1:6" s="143" customFormat="1">
      <c r="A44" s="140" t="s">
        <v>219</v>
      </c>
      <c r="B44" s="141"/>
      <c r="C44" s="141"/>
      <c r="D44" s="141"/>
      <c r="E44" s="141"/>
      <c r="F44" s="142"/>
    </row>
    <row r="45" spans="1:6">
      <c r="A45" s="5" t="s">
        <v>220</v>
      </c>
      <c r="B45" s="8"/>
      <c r="C45" s="8"/>
      <c r="D45" s="8"/>
      <c r="E45" s="8"/>
      <c r="F45" s="17"/>
    </row>
    <row r="46" spans="1:6" hidden="1">
      <c r="B46" s="8"/>
      <c r="C46" s="8"/>
      <c r="D46" s="8"/>
      <c r="E46" s="8"/>
      <c r="F46" s="17"/>
    </row>
    <row r="47" spans="1:6" hidden="1">
      <c r="B47" s="8"/>
      <c r="C47" s="8"/>
      <c r="D47" s="8"/>
      <c r="E47" s="8"/>
      <c r="F47" s="17"/>
    </row>
  </sheetData>
  <mergeCells count="8">
    <mergeCell ref="A37:E37"/>
    <mergeCell ref="A38:E38"/>
    <mergeCell ref="A2:E2"/>
    <mergeCell ref="A1:E1"/>
    <mergeCell ref="A4:E4"/>
    <mergeCell ref="A5:E5"/>
    <mergeCell ref="A12:E12"/>
    <mergeCell ref="A29:E29"/>
  </mergeCells>
  <hyperlinks>
    <hyperlink ref="A44" location="'Table of Contents'!A1" display="Return to TOC" xr:uid="{59537AB8-8601-44BD-9DA4-D308EFFBAE38}"/>
  </hyperlink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19</vt:i4>
      </vt:variant>
    </vt:vector>
  </HeadingPairs>
  <TitlesOfParts>
    <vt:vector size="33" baseType="lpstr">
      <vt:lpstr>Table of Contents</vt:lpstr>
      <vt:lpstr>Exhibit I</vt:lpstr>
      <vt:lpstr>Exhibit II</vt:lpstr>
      <vt:lpstr>Note 2 Capital Assets</vt:lpstr>
      <vt:lpstr>Note 2 Capital Assets Continued</vt:lpstr>
      <vt:lpstr>Note 3</vt:lpstr>
      <vt:lpstr>Note 5 Long-term Liabilities</vt:lpstr>
      <vt:lpstr>Note 8 Operating Leases</vt:lpstr>
      <vt:lpstr>Note 8 Future Lease Payments</vt:lpstr>
      <vt:lpstr>Note 8 SBITA</vt:lpstr>
      <vt:lpstr>Note 8 Future Subscription Pay</vt:lpstr>
      <vt:lpstr>Note 12 Interfund Activity</vt:lpstr>
      <vt:lpstr>Exhibit A-1</vt:lpstr>
      <vt:lpstr>Exhbit A-2</vt:lpstr>
      <vt:lpstr>'Exhibit I'!Print_Area</vt:lpstr>
      <vt:lpstr>'Exhibit II'!Print_Area</vt:lpstr>
      <vt:lpstr>'Note 2 Capital Assets'!Print_Area</vt:lpstr>
      <vt:lpstr>'Note 3'!Print_Area</vt:lpstr>
      <vt:lpstr>'Note 5 Long-term Liabilities'!Print_Area</vt:lpstr>
      <vt:lpstr>'Note 8 Operating Leases'!Print_Area</vt:lpstr>
      <vt:lpstr>TableRegion1.A2.B5.Note8SBITAs</vt:lpstr>
      <vt:lpstr>TableRegion1.A2.D8.Note12InterfundActivity</vt:lpstr>
      <vt:lpstr>TableRegion1.A3.B4.Note3</vt:lpstr>
      <vt:lpstr>TableRegion1.A3.B5.Note8Operated</vt:lpstr>
      <vt:lpstr>TableRegion1.A3.E34.ExhibitA1</vt:lpstr>
      <vt:lpstr>TableRegion1.A3.E42.ExhibitA2</vt:lpstr>
      <vt:lpstr>TableRegion1.A3.F54.Exhibit2</vt:lpstr>
      <vt:lpstr>TableRegion1.A3.F70.Exhibit1</vt:lpstr>
      <vt:lpstr>TableRegion1.A3.G11.Note8Future</vt:lpstr>
      <vt:lpstr>TableRegion1.A3.G11.Note8FutureSubscriptionPay</vt:lpstr>
      <vt:lpstr>TableRegion1.A3.H6.Note5</vt:lpstr>
      <vt:lpstr>TableRegion1.A3.I15.Note2Continued</vt:lpstr>
      <vt:lpstr>TableRegion1.A3.I25.Note2</vt:lpstr>
    </vt:vector>
  </TitlesOfParts>
  <Company>CPA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Scott</dc:creator>
  <cp:lastModifiedBy>Venkata Bugga</cp:lastModifiedBy>
  <cp:lastPrinted>2019-10-24T16:05:41Z</cp:lastPrinted>
  <dcterms:created xsi:type="dcterms:W3CDTF">2001-09-14T20:23:58Z</dcterms:created>
  <dcterms:modified xsi:type="dcterms:W3CDTF">2026-08-18T16:41:59Z</dcterms:modified>
</cp:coreProperties>
</file>