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VB Working Folder\2026\Excel\Initial\"/>
    </mc:Choice>
  </mc:AlternateContent>
  <xr:revisionPtr revIDLastSave="0" documentId="13_ncr:1_{8557D54C-8EA4-4968-A691-F45B99D3CADD}" xr6:coauthVersionLast="47" xr6:coauthVersionMax="47" xr10:uidLastSave="{00000000-0000-0000-0000-000000000000}"/>
  <bookViews>
    <workbookView xWindow="-96" yWindow="-96" windowWidth="23232" windowHeight="12432" xr2:uid="{4BF7AE0A-6FC4-4A10-BC9F-66B8C748F471}"/>
  </bookViews>
  <sheets>
    <sheet name="Table of Contents" sheetId="15" r:id="rId1"/>
    <sheet name="Exhibit 1" sheetId="9" r:id="rId2"/>
    <sheet name="Exhibit 2" sheetId="14" r:id="rId3"/>
    <sheet name="Exhibit 3.1" sheetId="2" r:id="rId4"/>
    <sheet name="Exhibit 3.2" sheetId="20" r:id="rId5"/>
    <sheet name="Exhibit 4" sheetId="11" r:id="rId6"/>
    <sheet name="Exhibit 5" sheetId="10" r:id="rId7"/>
    <sheet name="Exhibit 9" sheetId="12" r:id="rId8"/>
    <sheet name="Exhibit 33" sheetId="21" r:id="rId9"/>
    <sheet name="Exhibit 36" sheetId="22" r:id="rId10"/>
    <sheet name="Exhibit 39" sheetId="23" r:id="rId11"/>
  </sheets>
  <definedNames>
    <definedName name="TitleRegion1.A4.AJ47.Exhibit36">'Exhibit 36'!$A$3</definedName>
    <definedName name="TitleRegion1.A4.B77.Exhibit2">'Exhibit 2'!$A$3</definedName>
    <definedName name="TitleRegion1.A4.D44.Exhibit3.1">'Exhibit 3.1'!$A$3</definedName>
    <definedName name="TitleRegion1.A4.D76.Exhibit5">'Exhibit 5'!$A$3</definedName>
    <definedName name="TitleRegion1.A4.G29.Exhibit4">'Exhibit 4'!$A$3</definedName>
    <definedName name="TitleRegion1.A4.G45.Exhibit1">'Exhibit 1'!$A$3</definedName>
    <definedName name="TitleRegion1.A4.G71.Exhibit3.2">'Exhibit 3.2'!$A$3</definedName>
    <definedName name="TitleRegion1.A4.M47.Exhibit39">'Exhibit 39'!$A$3</definedName>
    <definedName name="TitleRegion1.A4.V47.Exhibit33">'Exhibit 33'!$A$3</definedName>
    <definedName name="TitleRegion1.A5.L15.Exhibit9">'Exhibit 9'!$A$4</definedName>
    <definedName name="TitleRegion2.A19.L20.Exhibit9">'Exhibit 9'!$A$18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12" l="1"/>
  <c r="K20" i="12"/>
  <c r="J20" i="12"/>
  <c r="I20" i="12"/>
  <c r="H20" i="12"/>
  <c r="G20" i="12"/>
  <c r="F20" i="12"/>
  <c r="E20" i="12"/>
  <c r="D20" i="12"/>
  <c r="C20" i="12"/>
  <c r="B20" i="12"/>
</calcChain>
</file>

<file path=xl/sharedStrings.xml><?xml version="1.0" encoding="utf-8"?>
<sst xmlns="http://schemas.openxmlformats.org/spreadsheetml/2006/main" count="1286" uniqueCount="397">
  <si>
    <t>Table of Contents</t>
  </si>
  <si>
    <t>Return to Table of Contents</t>
  </si>
  <si>
    <t>Label (Grouping)</t>
  </si>
  <si>
    <t>Total population</t>
  </si>
  <si>
    <t>(X)</t>
  </si>
  <si>
    <t xml:space="preserve">Source: U.S. Census Bureau, U.S. Department of Commerce. (2023). Age and Sex. American Community Survey, ACS 5-Year Estimates Subject Tables, Table S0101. </t>
  </si>
  <si>
    <t xml:space="preserve">Total: </t>
  </si>
  <si>
    <t xml:space="preserve">Source: U.S. Census Bureau, U.S. Department of Commerce. (2020). Race. American Community Survey, ACS 5-Year Estimates Subject Tables, Table P9. 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</si>
  <si>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</si>
  <si>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</si>
  <si>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</si>
  <si>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</si>
  <si>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</si>
  <si>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</si>
  <si>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</si>
  <si>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</si>
  <si>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</si>
  <si>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</si>
  <si>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</si>
  <si>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</si>
  <si>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</si>
  <si>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</si>
  <si>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</si>
  <si>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</si>
  <si>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</si>
  <si>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</si>
  <si>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</si>
  <si>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</si>
  <si>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MEDIAN EARNINGS IN THE PAST 12 MONTHS (IN 2012 INFLATION-ADJUSTED DOLLARS)</t>
  </si>
  <si>
    <t>PERCENT IMPUTED</t>
  </si>
  <si>
    <t>Source: U.S. Census Bureau. (2012). EDUCATIONAL ATTAINMENT . American Community Survey, ACS 5-Year Estimates Subject Tables, Table S1501.</t>
  </si>
  <si>
    <t>AGE BY EDUCATIONAL ATTAINMENT</t>
  </si>
  <si>
    <t>RACE AND HISPANIC OR LATINO ORIGIN BY EDUCATIONAL ATTAINMENT</t>
  </si>
  <si>
    <t>-</t>
  </si>
  <si>
    <t>MEDIAN EARNINGS IN THE PAST 12 MONTHS (IN 2023 INFLATION-ADJUSTED DOLLARS)</t>
  </si>
  <si>
    <t>Total Estimate</t>
  </si>
  <si>
    <t>Percent Estimate</t>
  </si>
  <si>
    <t>Percent of specified language speakers!!Speak English only or speak English "very well"!!Estimate</t>
  </si>
  <si>
    <t>Percent of specified language speakers!!Percent speak English only or speak English "very well"!!Estimate</t>
  </si>
  <si>
    <t>Percent of specified language speakers!!Speak English  less than "very well"!!Estimate</t>
  </si>
  <si>
    <t>Percent of specified language speakers!!Percent speak English less than "very well"!!Estimate</t>
  </si>
  <si>
    <t>Population 5 years and over</t>
  </si>
  <si>
    <t>CITIZENS 18 YEARS AND OVER</t>
  </si>
  <si>
    <t>Source: U.S. Census Bureau, U.S. Department of Commerce. (2023). Language Spoken at Home. American Community Survey, ACS 5-Year Estimates Subject Tables, Table S1601.</t>
  </si>
  <si>
    <t>Total civilian noninstitutionalized population</t>
  </si>
  <si>
    <t>Source: U.S. Census Bureau, U.S. Department of Commerce. (2023). Disability Characteristics. American Community Survey, ACS 5-Year Estimates Subject Tables, Table S1810.</t>
  </si>
  <si>
    <t>Geography Name</t>
  </si>
  <si>
    <t>Year</t>
  </si>
  <si>
    <t>Low Income Individuals</t>
  </si>
  <si>
    <t>All Individuals</t>
  </si>
  <si>
    <t>Share of Low-income Individuals</t>
  </si>
  <si>
    <t>Source:  U.S. Census Bureau, U.S. Department of Commerce. (2012 - 2022) Amercian Community Survey S1701 | Poverty Status in the Past 12 Months</t>
  </si>
  <si>
    <t>Texas</t>
  </si>
  <si>
    <t xml:space="preserve"> </t>
  </si>
  <si>
    <t xml:space="preserve">**Fill in the chart below and then find your percentage.  Use the next tab to see what two numbers you need. </t>
  </si>
  <si>
    <t>Exhibit 1:Willacy County Population by Age and Sex</t>
  </si>
  <si>
    <t>Willacy County, Texas!!Total!!Estimate</t>
  </si>
  <si>
    <t>Willacy County, Texas!!Male!!Estimate</t>
  </si>
  <si>
    <t>Willacy County, Texas!!Percent!!Estimate</t>
  </si>
  <si>
    <t>Willacy County, Texas!!Female!!Estimate</t>
  </si>
  <si>
    <t>Willacy  County, Texas!!Percent Male!!Estimate</t>
  </si>
  <si>
    <t>Willacy County, Texas!!Percent Female!!Estimate</t>
  </si>
  <si>
    <t>Exhibit 1: Willacy  County Population by Age and Sex</t>
  </si>
  <si>
    <t>Exhibit 9: Low-Income Individuals by Estimated Totals for Willacy County (2012-2022)</t>
  </si>
  <si>
    <t>Willacy County, Texas</t>
  </si>
  <si>
    <t xml:space="preserve">Willacy </t>
  </si>
  <si>
    <t>Exhibit 2: Willacy County, Race and Ethnicity</t>
  </si>
  <si>
    <t>Exhibit 3.1:  Willacy County, Age by Educational Attainment, 2012</t>
  </si>
  <si>
    <t>Exhibit 3.1: Willacy County, Age by Educational Attainment, 2012</t>
  </si>
  <si>
    <t>Exhibit 3.2: Willacy County, Age by Educational Attainment, 2023</t>
  </si>
  <si>
    <t>Willacy  County, Texas!!Percent!!Estimate</t>
  </si>
  <si>
    <t>Willacy County, Texas!!Percent Male!!Estimate</t>
  </si>
  <si>
    <t>Exhibit 4: Willacy County, Languages Spoken at Home</t>
  </si>
  <si>
    <t>Exhibit 5: Willacy County, Percent with a Disability Estimate</t>
  </si>
  <si>
    <t>Willacy County, Texas!!With a disability!!Estimate</t>
  </si>
  <si>
    <t>Willacy County, Texas!!Percent with a disability!!Estimate</t>
  </si>
  <si>
    <t xml:space="preserve">Exhibit 33: Distribution of Broadband Occupations by Category and Typical Educational Requirements Nationally: Construction, Installation, and Support Occupations </t>
  </si>
  <si>
    <t>Category</t>
  </si>
  <si>
    <t>SOC</t>
  </si>
  <si>
    <t>Description</t>
  </si>
  <si>
    <t>Typical Entry Level Education</t>
  </si>
  <si>
    <t>Work Experience Required</t>
  </si>
  <si>
    <t>Typical On-The-Job Training</t>
  </si>
  <si>
    <t>Less than High School</t>
  </si>
  <si>
    <t>High School</t>
  </si>
  <si>
    <t>Postsecondary nondegree award</t>
  </si>
  <si>
    <t>Graduate degree</t>
  </si>
  <si>
    <t>No work experience</t>
  </si>
  <si>
    <t>Up to 1 year</t>
  </si>
  <si>
    <t>1 to 4 years</t>
  </si>
  <si>
    <t>4 to 8 years</t>
  </si>
  <si>
    <t>8 years or more</t>
  </si>
  <si>
    <t>None</t>
  </si>
  <si>
    <t>Short-term</t>
  </si>
  <si>
    <t>Moderate-term</t>
  </si>
  <si>
    <t>Long-term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</si>
  <si>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</si>
  <si>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</si>
  <si>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</si>
  <si>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</si>
  <si>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</si>
  <si>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</si>
  <si>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</si>
  <si>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</si>
  <si>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</si>
  <si>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</si>
  <si>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</si>
  <si>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</si>
  <si>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</si>
  <si>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</si>
  <si>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</si>
  <si>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</si>
  <si>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</si>
  <si>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</si>
  <si>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</si>
  <si>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</si>
  <si>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</si>
  <si>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</si>
  <si>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</si>
  <si>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</si>
  <si>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</si>
  <si>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 xml:space="preserve">Job Postings </t>
  </si>
  <si>
    <t>Percentage of Postings</t>
  </si>
  <si>
    <t>Rank</t>
  </si>
  <si>
    <t>Total</t>
  </si>
  <si>
    <t>00-0000</t>
  </si>
  <si>
    <t/>
  </si>
  <si>
    <t>Construction, Installation, &amp; Support</t>
  </si>
  <si>
    <t>53-7062</t>
  </si>
  <si>
    <t>Laborers &amp; Material Movers, Hand</t>
  </si>
  <si>
    <t>No formal educational credential</t>
  </si>
  <si>
    <t>Short-term on-the-job training</t>
  </si>
  <si>
    <t>43-4051</t>
  </si>
  <si>
    <t>Customer Service Representatives</t>
  </si>
  <si>
    <t>High school diploma or equivalent</t>
  </si>
  <si>
    <t>53-3032</t>
  </si>
  <si>
    <t>Heavy &amp; Tractor-Trailer Truck Drivers</t>
  </si>
  <si>
    <t>51-2098</t>
  </si>
  <si>
    <t>Miscellaneous Assemblers &amp; Fabricators</t>
  </si>
  <si>
    <t>Moderate-term on-the-job training</t>
  </si>
  <si>
    <t>47-2061</t>
  </si>
  <si>
    <t>Construction Laborers</t>
  </si>
  <si>
    <t>47-1011</t>
  </si>
  <si>
    <t>First-Line Supervisors—Construction &amp; Extraction</t>
  </si>
  <si>
    <t>5 years or more</t>
  </si>
  <si>
    <t>49-1011</t>
  </si>
  <si>
    <t>First-Line Supervisors—Mechanics &amp; Repairers</t>
  </si>
  <si>
    <t>Less than 5 years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</si>
  <si>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</si>
  <si>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</si>
  <si>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</si>
  <si>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</si>
  <si>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</si>
  <si>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</si>
  <si>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</si>
  <si>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</si>
  <si>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</si>
  <si>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</si>
  <si>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</si>
  <si>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</si>
  <si>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Long-term on-the-job training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</si>
  <si>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</si>
  <si>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</si>
  <si>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</si>
  <si>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</si>
  <si>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</si>
  <si>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</si>
  <si>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</si>
  <si>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</si>
  <si>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</si>
  <si>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</si>
  <si>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</si>
  <si>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</si>
  <si>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</si>
  <si>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Apprenticeship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</si>
  <si>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</si>
  <si>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</si>
  <si>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</si>
  <si>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</si>
  <si>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</si>
  <si>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</si>
  <si>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</si>
  <si>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</si>
  <si>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</si>
  <si>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</si>
  <si>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</si>
  <si>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</si>
  <si>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</si>
  <si>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</si>
  <si>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</si>
  <si>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</si>
  <si>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</si>
  <si>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</si>
  <si>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</si>
  <si>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</si>
  <si>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</si>
  <si>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</si>
  <si>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</si>
  <si>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</si>
  <si>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</si>
  <si>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</si>
  <si>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</si>
  <si>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</si>
  <si>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</si>
  <si>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</si>
  <si>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</si>
  <si>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</si>
  <si>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</si>
  <si>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</si>
  <si>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</si>
  <si>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</si>
  <si>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</si>
  <si>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</si>
  <si>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</si>
  <si>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</si>
  <si>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</si>
  <si>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</si>
  <si>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</si>
  <si>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</si>
  <si>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</si>
  <si>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</si>
  <si>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</si>
  <si>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</si>
  <si>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</si>
  <si>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</si>
  <si>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Sources: US Department of Labor, Education and Training Administration, Occupation Information Network (O*NET) version 29; TIP Strategies, Inc.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</si>
  <si>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</si>
  <si>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Willacy County, TX</t>
  </si>
  <si>
    <t xml:space="preserve">Exhibit 39: Willacy County Broadband Workforce Occupations with at least 10 jobs in 2023: Construction, Installation and Support Occupations </t>
  </si>
  <si>
    <t>Willacy County TAP Report</t>
  </si>
  <si>
    <t>Exhibit 33: Distribution of Broadband Occupations by Category and Typical Educational Requirements Nationally</t>
  </si>
  <si>
    <t>Exhibit 39: Willacy County Broadband Workforce Occupations with at least 10 jobs in 2023</t>
  </si>
  <si>
    <t>Region</t>
  </si>
  <si>
    <t>Apprentices Training in Region (2023)</t>
  </si>
  <si>
    <t>Apprentices Living in Region (2023)</t>
  </si>
  <si>
    <t>CTE Learners (2020-2021)</t>
  </si>
  <si>
    <t>CTE Completers (2020-2021)</t>
  </si>
  <si>
    <t>Exhibit 36: Baseline Analysis for Broadband Occupations in the Lower Rio Grande Valley Development Council Region</t>
  </si>
  <si>
    <t>Lower Rio Grande Valley Development Council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</si>
  <si>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January 2020-December 2024 for the Lower Rio Grande Valley COG.</t>
  </si>
  <si>
    <t>Exhibit 36: Baseline Analysis for Broadband Occupations in the Lower Rio Grande Development Council Region</t>
  </si>
  <si>
    <t>N/A</t>
  </si>
  <si>
    <t>SPEAK A LANGUAGE OTHER THAN ENGLISH</t>
  </si>
  <si>
    <t>Speak only English</t>
  </si>
  <si>
    <t>Speak a language other than English</t>
  </si>
  <si>
    <t>Spanish</t>
  </si>
  <si>
    <t>5 to 17 years old</t>
  </si>
  <si>
    <t>18 to 64 years old</t>
  </si>
  <si>
    <t>65 years old and over</t>
  </si>
  <si>
    <t>Other Indo-European languages</t>
  </si>
  <si>
    <t>Asian and Pacific Island languages</t>
  </si>
  <si>
    <t>Other languages</t>
  </si>
  <si>
    <t>All citizens 18 years old and over</t>
  </si>
  <si>
    <t>SEX</t>
  </si>
  <si>
    <t>RACE AND HISPANIC OR LATINO ORIGIN</t>
  </si>
  <si>
    <t>White alone</t>
  </si>
  <si>
    <t>Black or African American alone</t>
  </si>
  <si>
    <t>American Indian and Alaska Native alone</t>
  </si>
  <si>
    <t>Asian alone</t>
  </si>
  <si>
    <t>Native Hawaiian and Other Pacific Islander alone</t>
  </si>
  <si>
    <t>Some other race alone</t>
  </si>
  <si>
    <t>Two or more races</t>
  </si>
  <si>
    <t>White alone, not Hispanic or Latino</t>
  </si>
  <si>
    <t>Hispanic or Latino (of any race)</t>
  </si>
  <si>
    <t>AGE</t>
  </si>
  <si>
    <t>Under 5 years</t>
  </si>
  <si>
    <t>5 to 17 years</t>
  </si>
  <si>
    <t>18 to 34 years</t>
  </si>
  <si>
    <t>35 to 64 years</t>
  </si>
  <si>
    <t>65 to 74 years</t>
  </si>
  <si>
    <t>75 years and over</t>
  </si>
  <si>
    <t>DISABILITY TYPE BY DETAILED AGE</t>
  </si>
  <si>
    <t>With a hearing difficulty</t>
  </si>
  <si>
    <t>Population under 18 years</t>
  </si>
  <si>
    <t>Population under 5 years</t>
  </si>
  <si>
    <t>Population 5 to 17 years</t>
  </si>
  <si>
    <t>Population 18 to 64 years</t>
  </si>
  <si>
    <t>Population 18 to 34 years</t>
  </si>
  <si>
    <t>Population 35 to 64 years</t>
  </si>
  <si>
    <t>Population 65 to 74 years</t>
  </si>
  <si>
    <t>Population 75 years and over</t>
  </si>
  <si>
    <t>With a vision difficulty</t>
  </si>
  <si>
    <t>With a cognitive difficulty</t>
  </si>
  <si>
    <t>With an ambulatory difficulty</t>
  </si>
  <si>
    <t>With a self-care difficulty</t>
  </si>
  <si>
    <t>With an independent living difficulty</t>
  </si>
  <si>
    <t>Population 25 years and over with earnings</t>
  </si>
  <si>
    <t>Educational attainment</t>
  </si>
  <si>
    <t>Hispanic or Latino</t>
  </si>
  <si>
    <t>Not Hispanic or Latino:</t>
  </si>
  <si>
    <t>Population of one race:</t>
  </si>
  <si>
    <t>Some Other Race alone</t>
  </si>
  <si>
    <t>Population of two or more races:</t>
  </si>
  <si>
    <t>Population of two races:</t>
  </si>
  <si>
    <t>White; Black or African American</t>
  </si>
  <si>
    <t>White; American Indian and Alaska Native</t>
  </si>
  <si>
    <t>White; Asian</t>
  </si>
  <si>
    <t>White; Native Hawaiian and Other Pacific Islander</t>
  </si>
  <si>
    <t>White; Some Other Race</t>
  </si>
  <si>
    <t>Black or African American; American Indian and Alaska Native</t>
  </si>
  <si>
    <t>Black or African American; Asian</t>
  </si>
  <si>
    <t>Black or African American; Native Hawaiian and Other Pacific Islander</t>
  </si>
  <si>
    <t>Black or African American; Some Other Race</t>
  </si>
  <si>
    <t>American Indian and Alaska Native; Asian</t>
  </si>
  <si>
    <t>American Indian and Alaska Native; Native Hawaiian and Other Pacific Islander</t>
  </si>
  <si>
    <t>American Indian and Alaska Native; Some Other Race</t>
  </si>
  <si>
    <t>Asian; Native Hawaiian and Other Pacific Islander</t>
  </si>
  <si>
    <t>Asian; Some Other Race</t>
  </si>
  <si>
    <t>Native Hawaiian and Other Pacific Islander; Some Other Race</t>
  </si>
  <si>
    <t>Population of three races:</t>
  </si>
  <si>
    <t>White; Black or African American; American Indian and Alaska Native</t>
  </si>
  <si>
    <t>White; Black or African American; Asian</t>
  </si>
  <si>
    <t>White; Black or African American; Native Hawaiian and Other Pacific Islander</t>
  </si>
  <si>
    <t>White; Black or African American; Some Other Race</t>
  </si>
  <si>
    <t>White; American Indian and Alaska Native; Asian</t>
  </si>
  <si>
    <t>White; American Indian and Alaska Native; Native Hawaiian and Other Pacific Islander</t>
  </si>
  <si>
    <t>White; American Indian and Alaska Native; Some Other Race</t>
  </si>
  <si>
    <t>White; Asian; Native Hawaiian and Other Pacific Islander</t>
  </si>
  <si>
    <t>White; Asian; Some Other Race</t>
  </si>
  <si>
    <t>White; Native Hawaiian and Other Pacific Islander; Some Other Race</t>
  </si>
  <si>
    <t>Black or African American; American Indian and Alaska Native; Asian</t>
  </si>
  <si>
    <t>Black or African American; American Indian and Alaska Native; Native Hawaiian and Other Pacific Islander</t>
  </si>
  <si>
    <t>Black or African American; American Indian and Alaska Native; Some Other Race</t>
  </si>
  <si>
    <t>Black or African American; Asian; Native Hawaiian and Other Pacific Islander</t>
  </si>
  <si>
    <t>Black or African American; Asian; Some Other Race</t>
  </si>
  <si>
    <t>Black or African American; Native Hawaiian and Other Pacific Islander; Some Other Race</t>
  </si>
  <si>
    <t>American Indian and Alaska Native; Asian; Native Hawaiian and Other Pacific Islander</t>
  </si>
  <si>
    <t>American Indian and Alaska Native; Asian; Some Other Race</t>
  </si>
  <si>
    <t>American Indian and Alaska Native; Native Hawaiian and Other Pacific Islander; Some Other Race</t>
  </si>
  <si>
    <t>Asian; Native Hawaiian and Other Pacific Islander; Some Other Race</t>
  </si>
  <si>
    <t>Population of four races:</t>
  </si>
  <si>
    <t>White; Black or African American; American Indian and Alaska Native; Asian</t>
  </si>
  <si>
    <t>White; Black or African American; American Indian and Alaska Native; Native Hawaiian and Other Pacific Islander</t>
  </si>
  <si>
    <t>White; Black or African American; American Indian and Alaska Native; Some Other Race</t>
  </si>
  <si>
    <t>White; Black or African American; Asian; Native Hawaiian and Other Pacific Islander</t>
  </si>
  <si>
    <t>White; Black or African American; Asian; Some Other Race</t>
  </si>
  <si>
    <t>White; Black or African American; Native Hawaiian and Other Pacific Islander; Some Other Race</t>
  </si>
  <si>
    <t>White; American Indian and Alaska Native; Asian; Native Hawaiian and Other Pacific Islander</t>
  </si>
  <si>
    <t>White; American Indian and Alaska Native; Asian; Some Other Race</t>
  </si>
  <si>
    <t>White; American Indian and Alaska Native; Native Hawaiian and Other Pacific Islander; Some Other Race</t>
  </si>
  <si>
    <t>White; Asian; Native Hawaiian and Other Pacific Islander; Some Other Race</t>
  </si>
  <si>
    <t>Black or African American; American Indian and Alaska Native; Asian; Native Hawaiian and Other Pacific Islander</t>
  </si>
  <si>
    <t>Black or African American; American Indian and Alaska Native; Asian; Some Other Race</t>
  </si>
  <si>
    <t>Black or African American; American Indian and Alaska Native; Native Hawaiian and Other Pacific Islander; Some Other Race</t>
  </si>
  <si>
    <t>Black or African American; Asian; Native Hawaiian and Other Pacific Islander; Some Other Race</t>
  </si>
  <si>
    <t>American Indian and Alaska Native; Asian; Native Hawaiian and Other Pacific Islander; Some Other Race</t>
  </si>
  <si>
    <t>Population of five races:</t>
  </si>
  <si>
    <t>White; Black or African American; American Indian and Alaska Native; Asian; Native Hawaiian and Other Pacific Islander</t>
  </si>
  <si>
    <t>White; Black or African American; American Indian and Alaska Native; Asian; Some Other Race</t>
  </si>
  <si>
    <t>White; Black or African American; American Indian and Alaska Native; Native Hawaiian and Other Pacific Islander; Some Other Race</t>
  </si>
  <si>
    <t>White; Black or African American; Asian; Native Hawaiian and Other Pacific Islander; Some Other Race</t>
  </si>
  <si>
    <t>White; American Indian and Alaska Native; Asian; Native Hawaiian and Other Pacific Islander; Some Other Race</t>
  </si>
  <si>
    <t>Black or African American; American Indian and Alaska Native; Asian; Native Hawaiian and Other Pacific Islander; Some Other Race</t>
  </si>
  <si>
    <t>Population of six races:</t>
  </si>
  <si>
    <t>White; Black or African American; American Indian and Alaska Native; Asian; Native Hawaiian and Other Pacific Islander; Some Other Race</t>
  </si>
  <si>
    <t>5 to 9 years</t>
  </si>
  <si>
    <t>10 to 14 years</t>
  </si>
  <si>
    <t>15 to 19 years</t>
  </si>
  <si>
    <t>20 to 24 years</t>
  </si>
  <si>
    <t>25 to 29 years</t>
  </si>
  <si>
    <t>30 to 34 years</t>
  </si>
  <si>
    <t>35 to 39 years</t>
  </si>
  <si>
    <t>40 to 44 years</t>
  </si>
  <si>
    <t>45 to 49 years</t>
  </si>
  <si>
    <t>50 to 54 years</t>
  </si>
  <si>
    <t>55 to 59 years</t>
  </si>
  <si>
    <t>60 to 64 years</t>
  </si>
  <si>
    <t>65 to 69 years</t>
  </si>
  <si>
    <t>70 to 74 years</t>
  </si>
  <si>
    <t>75 to 79 years</t>
  </si>
  <si>
    <t>80 to 84 years</t>
  </si>
  <si>
    <t>85 years and over</t>
  </si>
  <si>
    <t>SELECTED AGE CATEGORIES</t>
  </si>
  <si>
    <t>5 to 14 years</t>
  </si>
  <si>
    <t>15 to 17 years</t>
  </si>
  <si>
    <t>Under 18 years</t>
  </si>
  <si>
    <t>18 to 24 years</t>
  </si>
  <si>
    <t>15 to 44 years</t>
  </si>
  <si>
    <t>16 years and over</t>
  </si>
  <si>
    <t>18 years and over</t>
  </si>
  <si>
    <t>21 years and over</t>
  </si>
  <si>
    <t>60 years and over</t>
  </si>
  <si>
    <t>62 years and over</t>
  </si>
  <si>
    <t>65 years and over</t>
  </si>
  <si>
    <t>SUMMARY INDICATORS</t>
  </si>
  <si>
    <t>Median age (years)</t>
  </si>
  <si>
    <t>Sex ratio (males per 100 females)</t>
  </si>
  <si>
    <t>Age dependency ratio</t>
  </si>
  <si>
    <t>Old-age dependency ratio</t>
  </si>
  <si>
    <t>Child dependency ratio</t>
  </si>
  <si>
    <t>PERCENT ALLOCATED</t>
  </si>
  <si>
    <t>Sex</t>
  </si>
  <si>
    <t>Age</t>
  </si>
  <si>
    <t>Black alone</t>
  </si>
  <si>
    <t>American Indian or Alaska Native alone</t>
  </si>
  <si>
    <t>Hispanic or Latino Origin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</si>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</sst>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48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ptos Narrow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2"/>
      <color theme="10"/>
      <name val="Arial"/>
      <family val="2"/>
    </font>
    <font>
      <sz val="12"/>
      <color theme="1"/>
      <name val="Arial"/>
      <family val="2"/>
    </font>
    <font>
      <u/>
      <sz val="10"/>
      <color theme="10"/>
      <name val="Arial"/>
      <family val="2"/>
    </font>
    <font>
      <b/>
      <sz val="12"/>
      <color rgb="FF000000"/>
      <name val="Arial"/>
      <family val="2"/>
    </font>
    <font>
      <sz val="12"/>
      <color theme="1"/>
      <name val="Aptos Narrow"/>
      <family val="2"/>
      <scheme val="minor"/>
    </font>
    <font>
      <b/>
      <sz val="1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rgb="FFFFFFF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b/>
      <u/>
      <sz val="10"/>
      <color theme="10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name val="Arial"/>
      <family val="2"/>
    </font>
    <font>
      <sz val="12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5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5" fillId="0" borderId="0" applyNumberFormat="0" applyFill="0" applyBorder="0" applyAlignment="0" applyProtection="0"/>
  </cellStyleXfs>
  <cellXfs count="123">
    <xf numFmtId="0" fontId="0" fillId="0" borderId="0" xfId="0"/>
    <xf numFmtId="0" fontId="22" fillId="0" borderId="0" xfId="43" applyFont="1"/>
    <xf numFmtId="0" fontId="24" fillId="0" borderId="0" xfId="0" applyFont="1"/>
    <xf numFmtId="0" fontId="24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right"/>
    </xf>
    <xf numFmtId="164" fontId="26" fillId="0" borderId="0" xfId="42" applyNumberFormat="1" applyFont="1" applyAlignment="1">
      <alignment horizontal="right"/>
    </xf>
    <xf numFmtId="10" fontId="26" fillId="0" borderId="0" xfId="0" applyNumberFormat="1" applyFont="1"/>
    <xf numFmtId="164" fontId="26" fillId="0" borderId="0" xfId="42" applyNumberFormat="1" applyFont="1"/>
    <xf numFmtId="0" fontId="25" fillId="0" borderId="0" xfId="0" applyFont="1"/>
    <xf numFmtId="0" fontId="25" fillId="0" borderId="0" xfId="0" applyFont="1" applyAlignment="1">
      <alignment horizontal="center"/>
    </xf>
    <xf numFmtId="0" fontId="24" fillId="0" borderId="0" xfId="0" applyFont="1" applyAlignment="1"/>
    <xf numFmtId="0" fontId="26" fillId="0" borderId="0" xfId="0" applyFont="1" applyAlignment="1">
      <alignment horizontal="center"/>
    </xf>
    <xf numFmtId="0" fontId="26" fillId="0" borderId="0" xfId="0" applyFont="1" applyAlignment="1"/>
    <xf numFmtId="164" fontId="26" fillId="0" borderId="0" xfId="42" applyNumberFormat="1" applyFont="1" applyAlignment="1">
      <alignment horizontal="center"/>
    </xf>
    <xf numFmtId="3" fontId="26" fillId="0" borderId="0" xfId="0" applyNumberFormat="1" applyFont="1" applyAlignment="1"/>
    <xf numFmtId="3" fontId="26" fillId="0" borderId="0" xfId="0" applyNumberFormat="1" applyFont="1" applyAlignment="1">
      <alignment horizontal="center"/>
    </xf>
    <xf numFmtId="40" fontId="26" fillId="0" borderId="0" xfId="42" applyNumberFormat="1" applyFont="1" applyAlignment="1">
      <alignment horizontal="center"/>
    </xf>
    <xf numFmtId="3" fontId="26" fillId="0" borderId="12" xfId="49" applyNumberFormat="1" applyFont="1" applyBorder="1"/>
    <xf numFmtId="165" fontId="26" fillId="0" borderId="0" xfId="49" applyNumberFormat="1" applyFont="1" applyBorder="1"/>
    <xf numFmtId="164" fontId="26" fillId="0" borderId="0" xfId="42" applyNumberFormat="1" applyFont="1" applyBorder="1"/>
    <xf numFmtId="166" fontId="26" fillId="0" borderId="0" xfId="50" applyNumberFormat="1" applyFont="1"/>
    <xf numFmtId="164" fontId="26" fillId="0" borderId="16" xfId="42" applyNumberFormat="1" applyFont="1" applyBorder="1"/>
    <xf numFmtId="166" fontId="26" fillId="0" borderId="16" xfId="50" applyNumberFormat="1" applyFont="1" applyBorder="1"/>
    <xf numFmtId="9" fontId="26" fillId="0" borderId="0" xfId="42" applyFont="1"/>
    <xf numFmtId="43" fontId="26" fillId="0" borderId="0" xfId="49" applyFont="1"/>
    <xf numFmtId="44" fontId="26" fillId="0" borderId="0" xfId="50" applyFont="1"/>
    <xf numFmtId="49" fontId="26" fillId="0" borderId="0" xfId="0" applyNumberFormat="1" applyFont="1"/>
    <xf numFmtId="0" fontId="26" fillId="0" borderId="12" xfId="0" applyFont="1" applyBorder="1"/>
    <xf numFmtId="0" fontId="25" fillId="0" borderId="10" xfId="0" applyFont="1" applyBorder="1" applyAlignment="1">
      <alignment vertical="top" wrapText="1"/>
    </xf>
    <xf numFmtId="0" fontId="25" fillId="0" borderId="11" xfId="0" applyFont="1" applyBorder="1" applyAlignment="1">
      <alignment vertical="top" wrapText="1"/>
    </xf>
    <xf numFmtId="0" fontId="26" fillId="0" borderId="13" xfId="0" applyFont="1" applyBorder="1" applyAlignment="1">
      <alignment vertical="center"/>
    </xf>
    <xf numFmtId="0" fontId="25" fillId="0" borderId="0" xfId="0" applyFont="1" applyBorder="1" applyAlignment="1">
      <alignment vertical="top" wrapText="1"/>
    </xf>
    <xf numFmtId="0" fontId="29" fillId="0" borderId="0" xfId="0" applyFont="1" applyBorder="1"/>
    <xf numFmtId="0" fontId="26" fillId="0" borderId="0" xfId="0" applyFont="1" applyBorder="1"/>
    <xf numFmtId="3" fontId="26" fillId="0" borderId="0" xfId="49" applyNumberFormat="1" applyFont="1" applyBorder="1"/>
    <xf numFmtId="166" fontId="26" fillId="0" borderId="0" xfId="50" applyNumberFormat="1" applyFont="1" applyBorder="1"/>
    <xf numFmtId="0" fontId="26" fillId="0" borderId="0" xfId="0" applyFont="1" applyBorder="1" applyAlignment="1">
      <alignment vertical="center"/>
    </xf>
    <xf numFmtId="9" fontId="26" fillId="0" borderId="0" xfId="42" applyFont="1" applyBorder="1"/>
    <xf numFmtId="43" fontId="26" fillId="0" borderId="0" xfId="49" applyFont="1" applyBorder="1"/>
    <xf numFmtId="44" fontId="26" fillId="0" borderId="0" xfId="50" applyFont="1" applyBorder="1"/>
    <xf numFmtId="164" fontId="26" fillId="0" borderId="0" xfId="42" applyNumberFormat="1" applyFont="1" applyBorder="1" applyAlignment="1">
      <alignment horizontal="right"/>
    </xf>
    <xf numFmtId="49" fontId="26" fillId="0" borderId="0" xfId="0" applyNumberFormat="1" applyFont="1" applyBorder="1"/>
    <xf numFmtId="3" fontId="26" fillId="0" borderId="12" xfId="42" applyNumberFormat="1" applyFont="1" applyBorder="1"/>
    <xf numFmtId="3" fontId="26" fillId="0" borderId="0" xfId="42" applyNumberFormat="1" applyFont="1" applyBorder="1"/>
    <xf numFmtId="0" fontId="32" fillId="0" borderId="0" xfId="0" applyFont="1"/>
    <xf numFmtId="0" fontId="33" fillId="0" borderId="10" xfId="0" applyFont="1" applyBorder="1" applyAlignment="1">
      <alignment vertical="top" wrapText="1"/>
    </xf>
    <xf numFmtId="0" fontId="33" fillId="0" borderId="14" xfId="0" applyFont="1" applyBorder="1" applyAlignment="1">
      <alignment vertical="top" wrapText="1"/>
    </xf>
    <xf numFmtId="0" fontId="33" fillId="0" borderId="15" xfId="0" applyFont="1" applyBorder="1" applyAlignment="1">
      <alignment vertical="top" wrapText="1"/>
    </xf>
    <xf numFmtId="9" fontId="29" fillId="0" borderId="0" xfId="42" applyFont="1" applyBorder="1"/>
    <xf numFmtId="43" fontId="29" fillId="0" borderId="0" xfId="49" applyFont="1" applyBorder="1"/>
    <xf numFmtId="44" fontId="29" fillId="0" borderId="0" xfId="50" applyFont="1" applyBorder="1"/>
    <xf numFmtId="0" fontId="25" fillId="0" borderId="0" xfId="0" applyFont="1" applyAlignment="1">
      <alignment horizontal="left"/>
    </xf>
    <xf numFmtId="0" fontId="28" fillId="0" borderId="0" xfId="45" applyFont="1" applyAlignment="1">
      <alignment horizontal="left"/>
    </xf>
    <xf numFmtId="0" fontId="35" fillId="0" borderId="0" xfId="43" applyFont="1"/>
    <xf numFmtId="0" fontId="34" fillId="0" borderId="0" xfId="43" applyFont="1"/>
    <xf numFmtId="9" fontId="26" fillId="0" borderId="0" xfId="44" applyFont="1" applyFill="1"/>
    <xf numFmtId="9" fontId="26" fillId="0" borderId="0" xfId="44" applyFont="1"/>
    <xf numFmtId="0" fontId="29" fillId="0" borderId="0" xfId="43" applyFont="1"/>
    <xf numFmtId="0" fontId="36" fillId="33" borderId="0" xfId="43" applyFont="1" applyFill="1" applyAlignment="1">
      <alignment horizontal="center"/>
    </xf>
    <xf numFmtId="0" fontId="3" fillId="0" borderId="0" xfId="43" applyFont="1"/>
    <xf numFmtId="0" fontId="26" fillId="0" borderId="0" xfId="43" applyFont="1"/>
    <xf numFmtId="0" fontId="37" fillId="34" borderId="0" xfId="43" applyFont="1" applyFill="1"/>
    <xf numFmtId="0" fontId="38" fillId="0" borderId="0" xfId="43" applyFont="1"/>
    <xf numFmtId="3" fontId="38" fillId="34" borderId="0" xfId="43" applyNumberFormat="1" applyFont="1" applyFill="1"/>
    <xf numFmtId="3" fontId="38" fillId="0" borderId="0" xfId="43" applyNumberFormat="1" applyFont="1"/>
    <xf numFmtId="0" fontId="33" fillId="0" borderId="0" xfId="0" applyFont="1"/>
    <xf numFmtId="3" fontId="26" fillId="0" borderId="0" xfId="0" applyNumberFormat="1" applyFont="1"/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0" fontId="41" fillId="0" borderId="0" xfId="0" applyNumberFormat="1" applyFont="1" applyAlignment="1">
      <alignment horizontal="center" vertical="center"/>
    </xf>
    <xf numFmtId="0" fontId="41" fillId="0" borderId="0" xfId="0" applyFont="1"/>
    <xf numFmtId="164" fontId="26" fillId="0" borderId="0" xfId="0" applyNumberFormat="1" applyFont="1"/>
    <xf numFmtId="10" fontId="26" fillId="0" borderId="0" xfId="42" applyNumberFormat="1" applyFont="1"/>
    <xf numFmtId="0" fontId="25" fillId="0" borderId="0" xfId="0" applyFont="1" applyAlignment="1">
      <alignment wrapText="1"/>
    </xf>
    <xf numFmtId="3" fontId="26" fillId="0" borderId="0" xfId="0" applyNumberFormat="1" applyFont="1" applyAlignment="1">
      <alignment wrapText="1"/>
    </xf>
    <xf numFmtId="10" fontId="26" fillId="0" borderId="0" xfId="0" applyNumberFormat="1" applyFont="1" applyAlignment="1">
      <alignment wrapText="1"/>
    </xf>
    <xf numFmtId="0" fontId="26" fillId="0" borderId="0" xfId="0" applyFont="1" applyAlignment="1">
      <alignment horizontal="right" wrapText="1"/>
    </xf>
    <xf numFmtId="10" fontId="26" fillId="0" borderId="0" xfId="0" applyNumberFormat="1" applyFont="1" applyAlignment="1">
      <alignment horizontal="right" wrapText="1"/>
    </xf>
    <xf numFmtId="0" fontId="26" fillId="0" borderId="0" xfId="0" applyFont="1" applyAlignment="1">
      <alignment wrapText="1"/>
    </xf>
    <xf numFmtId="9" fontId="26" fillId="0" borderId="0" xfId="42" applyFont="1" applyAlignment="1">
      <alignment horizontal="right"/>
    </xf>
    <xf numFmtId="164" fontId="26" fillId="0" borderId="0" xfId="0" applyNumberFormat="1" applyFont="1" applyAlignment="1">
      <alignment horizontal="right"/>
    </xf>
    <xf numFmtId="10" fontId="26" fillId="0" borderId="0" xfId="0" applyNumberFormat="1" applyFont="1" applyAlignment="1">
      <alignment horizontal="right"/>
    </xf>
    <xf numFmtId="3" fontId="26" fillId="0" borderId="0" xfId="0" applyNumberFormat="1" applyFont="1" applyAlignment="1">
      <alignment horizontal="right"/>
    </xf>
    <xf numFmtId="0" fontId="26" fillId="0" borderId="0" xfId="0" applyFont="1" applyAlignment="1">
      <alignment horizontal="left"/>
    </xf>
    <xf numFmtId="0" fontId="27" fillId="0" borderId="0" xfId="0" applyFont="1"/>
    <xf numFmtId="164" fontId="27" fillId="0" borderId="0" xfId="42" applyNumberFormat="1" applyFont="1"/>
    <xf numFmtId="10" fontId="26" fillId="0" borderId="0" xfId="0" applyNumberFormat="1" applyFont="1" applyAlignment="1">
      <alignment horizontal="center"/>
    </xf>
    <xf numFmtId="165" fontId="26" fillId="0" borderId="0" xfId="49" applyNumberFormat="1" applyFont="1" applyBorder="1" applyAlignment="1"/>
    <xf numFmtId="0" fontId="44" fillId="0" borderId="0" xfId="0" applyFont="1" applyAlignment="1">
      <alignment horizontal="center"/>
    </xf>
    <xf numFmtId="0" fontId="28" fillId="0" borderId="0" xfId="45" applyFont="1" applyFill="1" applyAlignment="1">
      <alignment horizontal="left"/>
    </xf>
    <xf numFmtId="0" fontId="29" fillId="0" borderId="0" xfId="0" applyFont="1" applyAlignment="1">
      <alignment horizontal="left"/>
    </xf>
    <xf numFmtId="10" fontId="25" fillId="0" borderId="0" xfId="0" applyNumberFormat="1" applyFont="1"/>
    <xf numFmtId="0" fontId="34" fillId="0" borderId="0" xfId="0" applyFont="1" applyAlignment="1"/>
    <xf numFmtId="0" fontId="27" fillId="0" borderId="0" xfId="0" applyFont="1" applyBorder="1" applyAlignment="1"/>
    <xf numFmtId="0" fontId="47" fillId="0" borderId="0" xfId="45" applyFont="1" applyAlignment="1">
      <alignment horizontal="left"/>
    </xf>
    <xf numFmtId="0" fontId="39" fillId="0" borderId="0" xfId="51" applyFont="1" applyAlignment="1">
      <alignment horizontal="left"/>
    </xf>
    <xf numFmtId="0" fontId="27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30" fillId="0" borderId="0" xfId="45" applyFont="1" applyAlignment="1">
      <alignment horizontal="left"/>
    </xf>
    <xf numFmtId="0" fontId="46" fillId="0" borderId="0" xfId="51" applyFont="1" applyAlignment="1">
      <alignment horizontal="left"/>
    </xf>
    <xf numFmtId="0" fontId="35" fillId="0" borderId="0" xfId="0" applyFont="1" applyAlignment="1">
      <alignment horizontal="left"/>
    </xf>
    <xf numFmtId="0" fontId="43" fillId="0" borderId="0" xfId="45" applyFont="1" applyAlignment="1">
      <alignment horizontal="left"/>
    </xf>
    <xf numFmtId="0" fontId="26" fillId="0" borderId="0" xfId="0" applyFont="1" applyAlignment="1">
      <alignment horizontal="left"/>
    </xf>
    <xf numFmtId="0" fontId="34" fillId="0" borderId="0" xfId="0" applyFont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1" fillId="0" borderId="0" xfId="43" applyFont="1" applyAlignment="1">
      <alignment horizontal="left"/>
    </xf>
    <xf numFmtId="9" fontId="39" fillId="35" borderId="0" xfId="42" applyFont="1" applyFill="1" applyAlignment="1">
      <alignment horizontal="right"/>
    </xf>
    <xf numFmtId="0" fontId="25" fillId="0" borderId="0" xfId="0" applyFont="1" applyAlignment="1">
      <alignment horizontal="left" vertical="center"/>
    </xf>
    <xf numFmtId="0" fontId="36" fillId="33" borderId="0" xfId="43" applyFont="1" applyFill="1" applyAlignment="1">
      <alignment horizontal="center"/>
    </xf>
    <xf numFmtId="0" fontId="27" fillId="0" borderId="0" xfId="43" applyFont="1" applyAlignment="1">
      <alignment horizontal="left"/>
    </xf>
    <xf numFmtId="0" fontId="25" fillId="0" borderId="0" xfId="0" applyFont="1" applyBorder="1" applyAlignment="1">
      <alignment horizontal="left" wrapText="1"/>
    </xf>
    <xf numFmtId="0" fontId="27" fillId="0" borderId="0" xfId="0" applyFont="1" applyBorder="1" applyAlignment="1">
      <alignment horizontal="left"/>
    </xf>
    <xf numFmtId="0" fontId="26" fillId="0" borderId="0" xfId="0" applyFont="1" applyBorder="1" applyAlignment="1">
      <alignment horizontal="left" vertical="center"/>
    </xf>
    <xf numFmtId="0" fontId="30" fillId="0" borderId="0" xfId="45" applyFont="1" applyBorder="1" applyAlignment="1">
      <alignment horizontal="left"/>
    </xf>
    <xf numFmtId="0" fontId="27" fillId="0" borderId="12" xfId="0" applyFont="1" applyBorder="1" applyAlignment="1">
      <alignment horizontal="left" vertical="top" wrapText="1"/>
    </xf>
    <xf numFmtId="0" fontId="27" fillId="0" borderId="0" xfId="0" applyFont="1" applyBorder="1" applyAlignment="1">
      <alignment horizontal="left" vertical="top" wrapText="1"/>
    </xf>
    <xf numFmtId="0" fontId="27" fillId="0" borderId="13" xfId="0" applyFont="1" applyBorder="1" applyAlignment="1">
      <alignment horizontal="left" vertical="top" wrapText="1"/>
    </xf>
    <xf numFmtId="0" fontId="27" fillId="0" borderId="13" xfId="0" applyFont="1" applyBorder="1" applyAlignment="1">
      <alignment horizontal="left"/>
    </xf>
    <xf numFmtId="0" fontId="25" fillId="0" borderId="0" xfId="0" applyFont="1" applyAlignment="1">
      <alignment horizontal="left" wrapText="1"/>
    </xf>
    <xf numFmtId="0" fontId="31" fillId="0" borderId="0" xfId="0" applyFont="1" applyBorder="1" applyAlignment="1">
      <alignment horizontal="left" wrapText="1"/>
    </xf>
    <xf numFmtId="0" fontId="26" fillId="0" borderId="0" xfId="0" applyFont="1" applyBorder="1" applyAlignment="1">
      <alignment horizontal="left"/>
    </xf>
  </cellXfs>
  <cellStyles count="5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9" builtinId="3"/>
    <cellStyle name="Comma 2" xfId="52" xr:uid="{74E32981-AF2D-42D1-9155-551B6B4D87E7}"/>
    <cellStyle name="Currency" xfId="50" builtinId="4"/>
    <cellStyle name="Currency 2" xfId="48" xr:uid="{28D744C0-C8B7-49EC-A2C1-EF49EC75137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Hyperlink 2" xfId="54" xr:uid="{7F4892E0-1EB5-4730-A8FE-18BD87C0A2D9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44ECDA69-716D-433F-8811-E32B5A07A627}"/>
    <cellStyle name="Normal 2 2" xfId="46" xr:uid="{EACC443C-164C-4A37-9390-0B48C97AAE59}"/>
    <cellStyle name="Normal 3" xfId="51" xr:uid="{BD1850CD-FC01-4CA5-A91F-FB2856DF224C}"/>
    <cellStyle name="Note" xfId="15" builtinId="10" customBuiltin="1"/>
    <cellStyle name="Output" xfId="10" builtinId="21" customBuiltin="1"/>
    <cellStyle name="Percent" xfId="42" builtinId="5"/>
    <cellStyle name="Percent 2" xfId="44" xr:uid="{6E4BCD03-7FE8-4277-8995-741BB3900F0D}"/>
    <cellStyle name="Percent 2 2" xfId="47" xr:uid="{68B7B16E-ECB5-4589-8497-42793922D0E0}"/>
    <cellStyle name="Percent 3" xfId="53" xr:uid="{CDC142A0-79A0-4F19-BE0B-76E12D75DE1F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16448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569B0-BA53-4D3A-B072-A54C56FFBCBA}">
  <dimension ref="A1:A13"/>
  <sheetViews>
    <sheetView tabSelected="1" workbookViewId="0">
      <selection sqref="A1:XFD1"/>
    </sheetView>
  </sheetViews>
  <sheetFormatPr defaultColWidth="0" defaultRowHeight="15" zeroHeight="1" x14ac:dyDescent="0.5"/>
  <cols>
    <col min="1" max="1" width="126.41015625" style="53" bestFit="1" customWidth="1"/>
    <col min="2" max="16384" width="8.87890625" style="91" hidden="1"/>
  </cols>
  <sheetData>
    <row r="1" spans="1:1" s="9" customFormat="1" ht="17.7" x14ac:dyDescent="0.6">
      <c r="A1" s="89" t="s">
        <v>229</v>
      </c>
    </row>
    <row r="2" spans="1:1" s="9" customFormat="1" x14ac:dyDescent="0.5">
      <c r="A2" s="52" t="s">
        <v>0</v>
      </c>
    </row>
    <row r="3" spans="1:1" x14ac:dyDescent="0.5">
      <c r="A3" s="90" t="s">
        <v>62</v>
      </c>
    </row>
    <row r="4" spans="1:1" x14ac:dyDescent="0.5">
      <c r="A4" s="90" t="s">
        <v>66</v>
      </c>
    </row>
    <row r="5" spans="1:1" x14ac:dyDescent="0.5">
      <c r="A5" s="90" t="s">
        <v>68</v>
      </c>
    </row>
    <row r="6" spans="1:1" x14ac:dyDescent="0.5">
      <c r="A6" s="90" t="s">
        <v>69</v>
      </c>
    </row>
    <row r="7" spans="1:1" x14ac:dyDescent="0.5">
      <c r="A7" s="53" t="s">
        <v>72</v>
      </c>
    </row>
    <row r="8" spans="1:1" x14ac:dyDescent="0.5">
      <c r="A8" s="53" t="s">
        <v>73</v>
      </c>
    </row>
    <row r="9" spans="1:1" x14ac:dyDescent="0.5">
      <c r="A9" s="53" t="s">
        <v>63</v>
      </c>
    </row>
    <row r="10" spans="1:1" x14ac:dyDescent="0.5">
      <c r="A10" s="53" t="s">
        <v>230</v>
      </c>
    </row>
    <row r="11" spans="1:1" x14ac:dyDescent="0.5">
      <c r="A11" s="53" t="s">
        <v>240</v>
      </c>
    </row>
    <row r="12" spans="1:1" x14ac:dyDescent="0.5">
      <c r="A12" s="53" t="s">
        <v>231</v>
      </c>
    </row>
    <row r="13" spans="1:1" x14ac:dyDescent="0.5">
      <c r="A13" s="95" t="s">
        <v>396</v>
      </c>
    </row>
  </sheetData>
  <hyperlinks>
    <hyperlink ref="A3" location="'Exhibit 1'!A1" display="Exhibit 1: Jeff Davis County Population by Age and Sex" xr:uid="{AD082CE7-1E2D-4D9C-9CF4-F3A1F617C341}"/>
    <hyperlink ref="A4" location="'Exhibit 2'!A1" display="Exhibit 2: Jeff Davis County, Race and Ethnicity" xr:uid="{7F8F2354-8D86-4A39-A375-0A621E7CAE80}"/>
    <hyperlink ref="A5" location="'Exhibit 3.1'!A1" display="Exhibit 3.1: Jeff Davis County, Age by Educational Attainment, 2012" xr:uid="{BEE20C44-6BEF-40E0-8684-EEE75E65DB9F}"/>
    <hyperlink ref="A7" location="'Exhibit 4'!A1" display="Exhibit 4: Hudspeth County, Languages Spoken at Home" xr:uid="{B0187B4C-0232-4385-A775-8CFB307AD476}"/>
    <hyperlink ref="A8" location="'Exhibit 5'!A1" display="Exhibit 5: Jeff Davis County, Percent with a Disability Estimate" xr:uid="{346490F1-258C-4821-B953-14139F379404}"/>
    <hyperlink ref="A9" location="'Exhibit 9'!A1" display="Exhibit 9: Low-Income Individuals by Estimated Totals for Hudspeth County (2012-2022)" xr:uid="{4DC5B4C2-E2D9-40FC-965C-AF1D9DF7C3E1}"/>
    <hyperlink ref="A6" location="'Exhibit 3.2'!A1" display="Exhibit 3.2: Jeff Davis County, Age by Educational Attainment, 2023" xr:uid="{03BB1B24-A692-4558-B0F0-AF148E1DE96B}"/>
    <hyperlink ref="A10" location="'Exhibit 33'!A1" display="Exhibit 33: Distribution of Broadband Occupations by Category and Typical Educational Requirements Nationally" xr:uid="{5880E0A0-D885-44FD-A290-6D482DD8F1C6}"/>
    <hyperlink ref="A11" location="'Exhibit 36'!A1" display="Exhibit 36: Baseline Analysis for Broadband Occupations in the Lower Rio Grande Development Council Region" xr:uid="{8AD7ED64-B17F-4D63-8CF5-D7B06EE81C13}"/>
    <hyperlink ref="A12" location="'Exhibit 39'!A1" display="Exhibit 39: Willacy County Broadband Workforce Occupations with at least 10 jobs in 2023" xr:uid="{33AD4799-176E-4778-AA18-A8185C7CE903}"/>
  </hyperlink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24F-FEB5-4B10-B393-7DA08351E44B}">
  <dimension ref="A1:G47"/>
  <sheetViews>
    <sheetView workbookViewId="0">
      <selection sqref="A1:XFD1"/>
    </sheetView>
  </sheetViews>
  <sheetFormatPr defaultColWidth="0" defaultRowHeight="12.6" zeroHeight="1" x14ac:dyDescent="0.45"/>
  <cols>
    <col min="1" max="1" width="46.29296875" style="2" customWidth="1"/>
    <col min="2" max="2" width="49.1171875" style="11" customWidth="1"/>
    <col min="3" max="3" width="49.703125" style="3" customWidth="1"/>
    <col min="4" max="4" width="49.29296875" style="3" customWidth="1"/>
    <col min="5" max="5" width="57.87890625" style="2" customWidth="1"/>
    <col min="6" max="6" width="57.5859375" style="2" customWidth="1"/>
    <col min="7" max="7" width="59.41015625" style="2" customWidth="1"/>
    <col min="8" max="16384" width="8.87890625" style="2" hidden="1"/>
  </cols>
  <sheetData>
    <row r="1" spans="1:7" s="98" customFormat="1" ht="15" x14ac:dyDescent="0.5">
      <c r="A1" s="98" t="s">
        <v>55</v>
      </c>
    </row>
    <row r="2" spans="1:7" s="99" customFormat="1" ht="12.3" x14ac:dyDescent="0.4">
      <c r="A2" s="99" t="s">
        <v>1</v>
      </c>
    </row>
    <row r="3" spans="1:7" s="10" customFormat="1" ht="15" x14ac:dyDescent="0.5">
      <c r="A3" s="10" t="s">
        <v>2</v>
      </c>
      <c r="B3" s="10" t="s">
        <v>56</v>
      </c>
      <c r="C3" s="10" t="s">
        <v>58</v>
      </c>
      <c r="D3" s="10" t="s">
        <v>57</v>
      </c>
      <c r="E3" s="10" t="s">
        <v>60</v>
      </c>
      <c r="F3" s="10" t="s">
        <v>59</v>
      </c>
      <c r="G3" s="10" t="s">
        <v>61</v>
      </c>
    </row>
    <row r="4" spans="1:7" s="4" customFormat="1" ht="12.3" x14ac:dyDescent="0.4">
      <c r="A4" s="4" t="s">
        <v>3</v>
      </c>
      <c r="B4" s="15">
        <v>20218</v>
      </c>
      <c r="C4" s="12" t="s">
        <v>4</v>
      </c>
      <c r="D4" s="16">
        <v>10941</v>
      </c>
      <c r="E4" s="5" t="s">
        <v>4</v>
      </c>
      <c r="F4" s="4">
        <v>9277</v>
      </c>
      <c r="G4" s="4" t="s">
        <v>4</v>
      </c>
    </row>
    <row r="5" spans="1:7" s="97" customFormat="1" ht="12.3" x14ac:dyDescent="0.4">
      <c r="A5" s="97" t="s">
        <v>264</v>
      </c>
    </row>
    <row r="6" spans="1:7" s="4" customFormat="1" ht="12.3" x14ac:dyDescent="0.4">
      <c r="A6" s="4" t="s">
        <v>265</v>
      </c>
      <c r="B6" s="13">
        <v>1196</v>
      </c>
      <c r="C6" s="14">
        <v>5.8999999999999997E-2</v>
      </c>
      <c r="D6" s="12">
        <v>579</v>
      </c>
      <c r="E6" s="6">
        <v>5.2999999999999999E-2</v>
      </c>
      <c r="F6" s="4">
        <v>617</v>
      </c>
      <c r="G6" s="7">
        <v>6.7000000000000004E-2</v>
      </c>
    </row>
    <row r="7" spans="1:7" s="4" customFormat="1" ht="12.3" x14ac:dyDescent="0.4">
      <c r="A7" s="4" t="s">
        <v>355</v>
      </c>
      <c r="B7" s="13">
        <v>1233</v>
      </c>
      <c r="C7" s="14">
        <v>6.0999999999999999E-2</v>
      </c>
      <c r="D7" s="12">
        <v>525</v>
      </c>
      <c r="E7" s="6">
        <v>4.8000000000000001E-2</v>
      </c>
      <c r="F7" s="4">
        <v>708</v>
      </c>
      <c r="G7" s="7">
        <v>7.5999999999999998E-2</v>
      </c>
    </row>
    <row r="8" spans="1:7" s="4" customFormat="1" ht="12.3" x14ac:dyDescent="0.4">
      <c r="A8" s="4" t="s">
        <v>356</v>
      </c>
      <c r="B8" s="13">
        <v>1554</v>
      </c>
      <c r="C8" s="14">
        <v>7.6999999999999999E-2</v>
      </c>
      <c r="D8" s="12">
        <v>814</v>
      </c>
      <c r="E8" s="6">
        <v>7.3999999999999996E-2</v>
      </c>
      <c r="F8" s="4">
        <v>740</v>
      </c>
      <c r="G8" s="8">
        <v>0.08</v>
      </c>
    </row>
    <row r="9" spans="1:7" s="4" customFormat="1" ht="12.3" x14ac:dyDescent="0.4">
      <c r="A9" s="4" t="s">
        <v>357</v>
      </c>
      <c r="B9" s="13">
        <v>1571</v>
      </c>
      <c r="C9" s="14">
        <v>7.8E-2</v>
      </c>
      <c r="D9" s="12">
        <v>866</v>
      </c>
      <c r="E9" s="6">
        <v>7.9000000000000001E-2</v>
      </c>
      <c r="F9" s="4">
        <v>705</v>
      </c>
      <c r="G9" s="8">
        <v>7.5999999999999998E-2</v>
      </c>
    </row>
    <row r="10" spans="1:7" s="4" customFormat="1" ht="12.3" x14ac:dyDescent="0.4">
      <c r="A10" s="4" t="s">
        <v>358</v>
      </c>
      <c r="B10" s="13">
        <v>1735</v>
      </c>
      <c r="C10" s="14">
        <v>8.5999999999999993E-2</v>
      </c>
      <c r="D10" s="12">
        <v>1137</v>
      </c>
      <c r="E10" s="6">
        <v>0.104</v>
      </c>
      <c r="F10" s="4">
        <v>598</v>
      </c>
      <c r="G10" s="8">
        <v>6.4000000000000001E-2</v>
      </c>
    </row>
    <row r="11" spans="1:7" s="4" customFormat="1" ht="12.3" x14ac:dyDescent="0.4">
      <c r="A11" s="4" t="s">
        <v>359</v>
      </c>
      <c r="B11" s="13">
        <v>1585</v>
      </c>
      <c r="C11" s="14">
        <v>7.8E-2</v>
      </c>
      <c r="D11" s="12">
        <v>987</v>
      </c>
      <c r="E11" s="6">
        <v>0.09</v>
      </c>
      <c r="F11" s="4">
        <v>598</v>
      </c>
      <c r="G11" s="8">
        <v>6.4000000000000001E-2</v>
      </c>
    </row>
    <row r="12" spans="1:7" s="4" customFormat="1" ht="12.3" x14ac:dyDescent="0.4">
      <c r="A12" s="4" t="s">
        <v>360</v>
      </c>
      <c r="B12" s="13">
        <v>1505</v>
      </c>
      <c r="C12" s="14">
        <v>7.3999999999999996E-2</v>
      </c>
      <c r="D12" s="12">
        <v>971</v>
      </c>
      <c r="E12" s="6">
        <v>8.8999999999999996E-2</v>
      </c>
      <c r="F12" s="4">
        <v>534</v>
      </c>
      <c r="G12" s="8">
        <v>5.8000000000000003E-2</v>
      </c>
    </row>
    <row r="13" spans="1:7" s="4" customFormat="1" ht="12.3" x14ac:dyDescent="0.4">
      <c r="A13" s="4" t="s">
        <v>361</v>
      </c>
      <c r="B13" s="13">
        <v>1373</v>
      </c>
      <c r="C13" s="14">
        <v>6.8000000000000005E-2</v>
      </c>
      <c r="D13" s="12">
        <v>809</v>
      </c>
      <c r="E13" s="6">
        <v>7.3999999999999996E-2</v>
      </c>
      <c r="F13" s="4">
        <v>564</v>
      </c>
      <c r="G13" s="8">
        <v>6.0999999999999999E-2</v>
      </c>
    </row>
    <row r="14" spans="1:7" s="4" customFormat="1" ht="12.3" x14ac:dyDescent="0.4">
      <c r="A14" s="4" t="s">
        <v>362</v>
      </c>
      <c r="B14" s="13">
        <v>1364</v>
      </c>
      <c r="C14" s="14">
        <v>6.7000000000000004E-2</v>
      </c>
      <c r="D14" s="12">
        <v>791</v>
      </c>
      <c r="E14" s="6">
        <v>7.1999999999999995E-2</v>
      </c>
      <c r="F14" s="4">
        <v>573</v>
      </c>
      <c r="G14" s="8">
        <v>6.2E-2</v>
      </c>
    </row>
    <row r="15" spans="1:7" s="4" customFormat="1" ht="12.3" x14ac:dyDescent="0.4">
      <c r="A15" s="4" t="s">
        <v>363</v>
      </c>
      <c r="B15" s="13">
        <v>1211</v>
      </c>
      <c r="C15" s="14">
        <v>0.06</v>
      </c>
      <c r="D15" s="12">
        <v>718</v>
      </c>
      <c r="E15" s="6">
        <v>6.6000000000000003E-2</v>
      </c>
      <c r="F15" s="4">
        <v>493</v>
      </c>
      <c r="G15" s="8">
        <v>5.2999999999999999E-2</v>
      </c>
    </row>
    <row r="16" spans="1:7" s="4" customFormat="1" ht="12.3" x14ac:dyDescent="0.4">
      <c r="A16" s="4" t="s">
        <v>364</v>
      </c>
      <c r="B16" s="13">
        <v>969</v>
      </c>
      <c r="C16" s="14">
        <v>4.8000000000000001E-2</v>
      </c>
      <c r="D16" s="12">
        <v>478</v>
      </c>
      <c r="E16" s="6">
        <v>4.3999999999999997E-2</v>
      </c>
      <c r="F16" s="4">
        <v>491</v>
      </c>
      <c r="G16" s="8">
        <v>5.2999999999999999E-2</v>
      </c>
    </row>
    <row r="17" spans="1:7" s="4" customFormat="1" ht="12.3" x14ac:dyDescent="0.4">
      <c r="A17" s="4" t="s">
        <v>365</v>
      </c>
      <c r="B17" s="13">
        <v>786</v>
      </c>
      <c r="C17" s="14">
        <v>3.9E-2</v>
      </c>
      <c r="D17" s="12">
        <v>369</v>
      </c>
      <c r="E17" s="6">
        <v>3.4000000000000002E-2</v>
      </c>
      <c r="F17" s="4">
        <v>417</v>
      </c>
      <c r="G17" s="8">
        <v>4.4999999999999998E-2</v>
      </c>
    </row>
    <row r="18" spans="1:7" s="4" customFormat="1" ht="12.3" x14ac:dyDescent="0.4">
      <c r="A18" s="4" t="s">
        <v>366</v>
      </c>
      <c r="B18" s="13">
        <v>1180</v>
      </c>
      <c r="C18" s="14">
        <v>5.8000000000000003E-2</v>
      </c>
      <c r="D18" s="12">
        <v>588</v>
      </c>
      <c r="E18" s="6">
        <v>5.3999999999999999E-2</v>
      </c>
      <c r="F18" s="4">
        <v>592</v>
      </c>
      <c r="G18" s="8">
        <v>6.4000000000000001E-2</v>
      </c>
    </row>
    <row r="19" spans="1:7" s="4" customFormat="1" ht="12.3" x14ac:dyDescent="0.4">
      <c r="A19" s="4" t="s">
        <v>367</v>
      </c>
      <c r="B19" s="13">
        <v>808</v>
      </c>
      <c r="C19" s="14">
        <v>0.04</v>
      </c>
      <c r="D19" s="12">
        <v>429</v>
      </c>
      <c r="E19" s="6">
        <v>3.9E-2</v>
      </c>
      <c r="F19" s="4">
        <v>379</v>
      </c>
      <c r="G19" s="8">
        <v>4.1000000000000002E-2</v>
      </c>
    </row>
    <row r="20" spans="1:7" s="4" customFormat="1" ht="12.3" x14ac:dyDescent="0.4">
      <c r="A20" s="4" t="s">
        <v>368</v>
      </c>
      <c r="B20" s="13">
        <v>871</v>
      </c>
      <c r="C20" s="14">
        <v>4.2999999999999997E-2</v>
      </c>
      <c r="D20" s="12">
        <v>336</v>
      </c>
      <c r="E20" s="6">
        <v>3.1E-2</v>
      </c>
      <c r="F20" s="4">
        <v>535</v>
      </c>
      <c r="G20" s="8">
        <v>5.8000000000000003E-2</v>
      </c>
    </row>
    <row r="21" spans="1:7" s="4" customFormat="1" ht="12.3" x14ac:dyDescent="0.4">
      <c r="A21" s="4" t="s">
        <v>369</v>
      </c>
      <c r="B21" s="13">
        <v>532</v>
      </c>
      <c r="C21" s="14">
        <v>2.5999999999999999E-2</v>
      </c>
      <c r="D21" s="12">
        <v>212</v>
      </c>
      <c r="E21" s="6">
        <v>1.9E-2</v>
      </c>
      <c r="F21" s="4">
        <v>320</v>
      </c>
      <c r="G21" s="8">
        <v>3.4000000000000002E-2</v>
      </c>
    </row>
    <row r="22" spans="1:7" s="4" customFormat="1" ht="12.3" x14ac:dyDescent="0.4">
      <c r="A22" s="4" t="s">
        <v>370</v>
      </c>
      <c r="B22" s="13">
        <v>400</v>
      </c>
      <c r="C22" s="14">
        <v>0.02</v>
      </c>
      <c r="D22" s="12">
        <v>184</v>
      </c>
      <c r="E22" s="6">
        <v>1.7000000000000001E-2</v>
      </c>
      <c r="F22" s="4">
        <v>216</v>
      </c>
      <c r="G22" s="8">
        <v>2.3E-2</v>
      </c>
    </row>
    <row r="23" spans="1:7" s="4" customFormat="1" ht="12.3" x14ac:dyDescent="0.4">
      <c r="A23" s="4" t="s">
        <v>371</v>
      </c>
      <c r="B23" s="13">
        <v>345</v>
      </c>
      <c r="C23" s="14">
        <v>1.7000000000000001E-2</v>
      </c>
      <c r="D23" s="12">
        <v>148</v>
      </c>
      <c r="E23" s="6">
        <v>1.4E-2</v>
      </c>
      <c r="F23" s="4">
        <v>197</v>
      </c>
      <c r="G23" s="8">
        <v>2.1000000000000001E-2</v>
      </c>
    </row>
    <row r="24" spans="1:7" s="97" customFormat="1" ht="12.3" x14ac:dyDescent="0.4">
      <c r="A24" s="97" t="s">
        <v>372</v>
      </c>
    </row>
    <row r="25" spans="1:7" s="4" customFormat="1" ht="12.3" x14ac:dyDescent="0.4">
      <c r="A25" s="4" t="s">
        <v>373</v>
      </c>
      <c r="B25" s="13">
        <v>2787</v>
      </c>
      <c r="C25" s="14">
        <v>0.13800000000000001</v>
      </c>
      <c r="D25" s="12">
        <v>1339</v>
      </c>
      <c r="E25" s="6">
        <v>0.122</v>
      </c>
      <c r="F25" s="4">
        <v>1448</v>
      </c>
      <c r="G25" s="8">
        <v>0.156</v>
      </c>
    </row>
    <row r="26" spans="1:7" s="4" customFormat="1" ht="12.3" x14ac:dyDescent="0.4">
      <c r="A26" s="4" t="s">
        <v>374</v>
      </c>
      <c r="B26" s="13">
        <v>852</v>
      </c>
      <c r="C26" s="14">
        <v>4.2000000000000003E-2</v>
      </c>
      <c r="D26" s="12">
        <v>404</v>
      </c>
      <c r="E26" s="6">
        <v>3.6999999999999998E-2</v>
      </c>
      <c r="F26" s="4">
        <v>448</v>
      </c>
      <c r="G26" s="8">
        <v>4.8000000000000001E-2</v>
      </c>
    </row>
    <row r="27" spans="1:7" s="4" customFormat="1" ht="12.3" x14ac:dyDescent="0.4">
      <c r="A27" s="4" t="s">
        <v>375</v>
      </c>
      <c r="B27" s="13">
        <v>4835</v>
      </c>
      <c r="C27" s="14">
        <v>0.23899999999999999</v>
      </c>
      <c r="D27" s="12">
        <v>2322</v>
      </c>
      <c r="E27" s="6">
        <v>0.21199999999999999</v>
      </c>
      <c r="F27" s="4">
        <v>2513</v>
      </c>
      <c r="G27" s="6">
        <v>0.27100000000000002</v>
      </c>
    </row>
    <row r="28" spans="1:7" s="4" customFormat="1" ht="12.3" x14ac:dyDescent="0.4">
      <c r="A28" s="4" t="s">
        <v>376</v>
      </c>
      <c r="B28" s="13">
        <v>2454</v>
      </c>
      <c r="C28" s="14">
        <v>0.121</v>
      </c>
      <c r="D28" s="12">
        <v>1599</v>
      </c>
      <c r="E28" s="6">
        <v>0.14599999999999999</v>
      </c>
      <c r="F28" s="5">
        <v>855</v>
      </c>
      <c r="G28" s="6">
        <v>9.1999999999999998E-2</v>
      </c>
    </row>
    <row r="29" spans="1:7" s="4" customFormat="1" ht="12.3" x14ac:dyDescent="0.4">
      <c r="A29" s="4" t="s">
        <v>377</v>
      </c>
      <c r="B29" s="13">
        <v>9133</v>
      </c>
      <c r="C29" s="14">
        <v>0.45200000000000001</v>
      </c>
      <c r="D29" s="12">
        <v>5561</v>
      </c>
      <c r="E29" s="6">
        <v>0.50800000000000001</v>
      </c>
      <c r="F29" s="5">
        <v>3572</v>
      </c>
      <c r="G29" s="6">
        <v>0.38500000000000001</v>
      </c>
    </row>
    <row r="30" spans="1:7" s="4" customFormat="1" ht="12.3" x14ac:dyDescent="0.4">
      <c r="A30" s="4" t="s">
        <v>378</v>
      </c>
      <c r="B30" s="15">
        <v>15904</v>
      </c>
      <c r="C30" s="14">
        <v>0.78700000000000003</v>
      </c>
      <c r="D30" s="12">
        <v>8925</v>
      </c>
      <c r="E30" s="6">
        <v>0.81599999999999995</v>
      </c>
      <c r="F30" s="5">
        <v>6979</v>
      </c>
      <c r="G30" s="6">
        <v>0.752</v>
      </c>
    </row>
    <row r="31" spans="1:7" s="4" customFormat="1" ht="12.3" x14ac:dyDescent="0.4">
      <c r="A31" s="4" t="s">
        <v>379</v>
      </c>
      <c r="B31" s="15">
        <v>15383</v>
      </c>
      <c r="C31" s="14">
        <v>0.76100000000000001</v>
      </c>
      <c r="D31" s="12">
        <v>8619</v>
      </c>
      <c r="E31" s="6">
        <v>0.78800000000000003</v>
      </c>
      <c r="F31" s="5">
        <v>6764</v>
      </c>
      <c r="G31" s="6">
        <v>0.72899999999999998</v>
      </c>
    </row>
    <row r="32" spans="1:7" s="4" customFormat="1" ht="12.3" x14ac:dyDescent="0.4">
      <c r="A32" s="4" t="s">
        <v>380</v>
      </c>
      <c r="B32" s="15">
        <v>14335</v>
      </c>
      <c r="C32" s="14">
        <v>0.70899999999999996</v>
      </c>
      <c r="D32" s="12">
        <v>7880</v>
      </c>
      <c r="E32" s="6">
        <v>0.72</v>
      </c>
      <c r="F32" s="5">
        <v>6455</v>
      </c>
      <c r="G32" s="6">
        <v>0.69599999999999995</v>
      </c>
    </row>
    <row r="33" spans="1:7" s="4" customFormat="1" ht="12.3" x14ac:dyDescent="0.4">
      <c r="A33" s="4" t="s">
        <v>381</v>
      </c>
      <c r="B33" s="13">
        <v>4136</v>
      </c>
      <c r="C33" s="14">
        <v>0.20499999999999999</v>
      </c>
      <c r="D33" s="12">
        <v>1897</v>
      </c>
      <c r="E33" s="6">
        <v>0.17299999999999999</v>
      </c>
      <c r="F33" s="5">
        <v>2239</v>
      </c>
      <c r="G33" s="6">
        <v>0.24099999999999999</v>
      </c>
    </row>
    <row r="34" spans="1:7" s="4" customFormat="1" ht="12.3" x14ac:dyDescent="0.4">
      <c r="A34" s="4" t="s">
        <v>382</v>
      </c>
      <c r="B34" s="13">
        <v>3578</v>
      </c>
      <c r="C34" s="14">
        <v>0.17699999999999999</v>
      </c>
      <c r="D34" s="12">
        <v>1599</v>
      </c>
      <c r="E34" s="6">
        <v>0.14599999999999999</v>
      </c>
      <c r="F34" s="5">
        <v>1979</v>
      </c>
      <c r="G34" s="6">
        <v>0.21299999999999999</v>
      </c>
    </row>
    <row r="35" spans="1:7" s="4" customFormat="1" ht="12.3" x14ac:dyDescent="0.4">
      <c r="A35" s="4" t="s">
        <v>383</v>
      </c>
      <c r="B35" s="13">
        <v>2956</v>
      </c>
      <c r="C35" s="14">
        <v>0.14599999999999999</v>
      </c>
      <c r="D35" s="12">
        <v>1309</v>
      </c>
      <c r="E35" s="6">
        <v>0.12</v>
      </c>
      <c r="F35" s="5">
        <v>1647</v>
      </c>
      <c r="G35" s="6">
        <v>0.17799999999999999</v>
      </c>
    </row>
    <row r="36" spans="1:7" s="4" customFormat="1" ht="12.3" x14ac:dyDescent="0.4">
      <c r="A36" s="4" t="s">
        <v>270</v>
      </c>
      <c r="B36" s="13">
        <v>1277</v>
      </c>
      <c r="C36" s="14">
        <v>6.3E-2</v>
      </c>
      <c r="D36" s="12">
        <v>544</v>
      </c>
      <c r="E36" s="6">
        <v>0.05</v>
      </c>
      <c r="F36" s="5">
        <v>733</v>
      </c>
      <c r="G36" s="6">
        <v>7.9000000000000001E-2</v>
      </c>
    </row>
    <row r="37" spans="1:7" s="97" customFormat="1" ht="12.3" x14ac:dyDescent="0.4">
      <c r="A37" s="97" t="s">
        <v>384</v>
      </c>
    </row>
    <row r="38" spans="1:7" s="4" customFormat="1" ht="12.3" x14ac:dyDescent="0.4">
      <c r="A38" s="4" t="s">
        <v>385</v>
      </c>
      <c r="B38" s="13">
        <v>33.700000000000003</v>
      </c>
      <c r="C38" s="17" t="s">
        <v>4</v>
      </c>
      <c r="D38" s="12">
        <v>31.9</v>
      </c>
      <c r="E38" s="5" t="s">
        <v>4</v>
      </c>
      <c r="F38" s="5">
        <v>35.700000000000003</v>
      </c>
      <c r="G38" s="5" t="s">
        <v>4</v>
      </c>
    </row>
    <row r="39" spans="1:7" s="4" customFormat="1" ht="12.3" x14ac:dyDescent="0.4">
      <c r="A39" s="4" t="s">
        <v>386</v>
      </c>
      <c r="B39" s="13">
        <v>117.9</v>
      </c>
      <c r="C39" s="17" t="s">
        <v>4</v>
      </c>
      <c r="D39" s="12" t="s">
        <v>4</v>
      </c>
      <c r="E39" s="5" t="s">
        <v>4</v>
      </c>
      <c r="F39" s="5" t="s">
        <v>4</v>
      </c>
      <c r="G39" s="5" t="s">
        <v>4</v>
      </c>
    </row>
    <row r="40" spans="1:7" s="4" customFormat="1" ht="12.3" x14ac:dyDescent="0.4">
      <c r="A40" s="4" t="s">
        <v>387</v>
      </c>
      <c r="B40" s="13">
        <v>62.7</v>
      </c>
      <c r="C40" s="17" t="s">
        <v>4</v>
      </c>
      <c r="D40" s="12" t="s">
        <v>4</v>
      </c>
      <c r="E40" s="5" t="s">
        <v>4</v>
      </c>
      <c r="F40" s="5" t="s">
        <v>4</v>
      </c>
      <c r="G40" s="5" t="s">
        <v>4</v>
      </c>
    </row>
    <row r="41" spans="1:7" s="4" customFormat="1" ht="12.3" x14ac:dyDescent="0.4">
      <c r="A41" s="4" t="s">
        <v>388</v>
      </c>
      <c r="B41" s="13">
        <v>23.8</v>
      </c>
      <c r="C41" s="12" t="s">
        <v>4</v>
      </c>
      <c r="D41" s="12" t="s">
        <v>4</v>
      </c>
      <c r="E41" s="5" t="s">
        <v>4</v>
      </c>
      <c r="F41" s="5" t="s">
        <v>4</v>
      </c>
      <c r="G41" s="5" t="s">
        <v>4</v>
      </c>
    </row>
    <row r="42" spans="1:7" s="4" customFormat="1" ht="12.3" x14ac:dyDescent="0.4">
      <c r="A42" s="4" t="s">
        <v>389</v>
      </c>
      <c r="B42" s="13">
        <v>38.9</v>
      </c>
      <c r="C42" s="12" t="s">
        <v>4</v>
      </c>
      <c r="D42" s="12" t="s">
        <v>4</v>
      </c>
      <c r="E42" s="5" t="s">
        <v>4</v>
      </c>
      <c r="F42" s="5" t="s">
        <v>4</v>
      </c>
      <c r="G42" s="5" t="s">
        <v>4</v>
      </c>
    </row>
    <row r="43" spans="1:7" s="97" customFormat="1" ht="12.3" x14ac:dyDescent="0.4">
      <c r="A43" s="97" t="s">
        <v>390</v>
      </c>
    </row>
    <row r="44" spans="1:7" s="4" customFormat="1" ht="12.3" x14ac:dyDescent="0.4">
      <c r="A44" s="4" t="s">
        <v>391</v>
      </c>
      <c r="B44" s="13" t="s">
        <v>4</v>
      </c>
      <c r="C44" s="87">
        <v>1E-3</v>
      </c>
      <c r="D44" s="12" t="s">
        <v>4</v>
      </c>
      <c r="E44" s="5" t="s">
        <v>4</v>
      </c>
      <c r="F44" s="5" t="s">
        <v>4</v>
      </c>
      <c r="G44" s="5" t="s">
        <v>4</v>
      </c>
    </row>
    <row r="45" spans="1:7" s="4" customFormat="1" ht="12.3" x14ac:dyDescent="0.4">
      <c r="A45" s="4" t="s">
        <v>392</v>
      </c>
      <c r="B45" s="13" t="s">
        <v>4</v>
      </c>
      <c r="C45" s="87">
        <v>7.0000000000000001E-3</v>
      </c>
      <c r="D45" s="12" t="s">
        <v>4</v>
      </c>
      <c r="E45" s="5" t="s">
        <v>4</v>
      </c>
      <c r="F45" s="5" t="s">
        <v>4</v>
      </c>
      <c r="G45" s="5" t="s">
        <v>4</v>
      </c>
    </row>
    <row r="46" spans="1:7" s="97" customFormat="1" ht="12.3" x14ac:dyDescent="0.4">
      <c r="A46" s="97" t="s">
        <v>5</v>
      </c>
    </row>
    <row r="47" spans="1:7" s="96" customFormat="1" ht="12.3" x14ac:dyDescent="0.4">
      <c r="A47" s="96" t="s">
        <v>396</v>
      </c>
    </row>
  </sheetData>
  <mergeCells count="8">
    <mergeCell ref="A47:XFD47"/>
    <mergeCell ref="A46:XFD46"/>
    <mergeCell ref="A1:XFD1"/>
    <mergeCell ref="A2:XFD2"/>
    <mergeCell ref="A24:XFD24"/>
    <mergeCell ref="A37:XFD37"/>
    <mergeCell ref="A43:XFD43"/>
    <mergeCell ref="A5:XFD5"/>
  </mergeCells>
  <hyperlinks>
    <hyperlink ref="A2" location="'Table of Contents'!A1" display="Return to Table of Contents" xr:uid="{46FB10FA-4C2C-4C05-ABAF-631285448ACB}"/>
  </hyperlink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63649-5B8E-4D61-ADF1-DCF165349FCC}">
  <dimension ref="A1:H81"/>
  <sheetViews>
    <sheetView zoomScaleNormal="100" workbookViewId="0">
      <selection sqref="A1:XFD1"/>
    </sheetView>
  </sheetViews>
  <sheetFormatPr defaultColWidth="0" defaultRowHeight="12.3" zeroHeight="1" x14ac:dyDescent="0.4"/>
  <cols>
    <col min="1" max="1" width="124.05859375" style="4" customWidth="1"/>
    <col min="2" max="2" width="43" style="4" customWidth="1"/>
    <col min="3" max="5" width="8.87890625" style="4" hidden="1" customWidth="1"/>
    <col min="6" max="6" width="39.703125" style="4" hidden="1" customWidth="1"/>
    <col min="7" max="8" width="0" style="4" hidden="1" customWidth="1"/>
    <col min="9" max="16384" width="8.87890625" style="4" hidden="1"/>
  </cols>
  <sheetData>
    <row r="1" spans="1:8" s="98" customFormat="1" ht="15" x14ac:dyDescent="0.5">
      <c r="A1" s="98" t="s">
        <v>66</v>
      </c>
    </row>
    <row r="2" spans="1:8" s="102" customFormat="1" x14ac:dyDescent="0.4">
      <c r="A2" s="102" t="s">
        <v>1</v>
      </c>
    </row>
    <row r="3" spans="1:8" s="9" customFormat="1" ht="15" x14ac:dyDescent="0.5">
      <c r="A3" s="9" t="s">
        <v>2</v>
      </c>
      <c r="B3" s="9" t="s">
        <v>64</v>
      </c>
      <c r="H3" s="92"/>
    </row>
    <row r="4" spans="1:8" x14ac:dyDescent="0.4">
      <c r="A4" s="85" t="s">
        <v>6</v>
      </c>
      <c r="B4" s="67">
        <v>20164</v>
      </c>
      <c r="H4" s="7"/>
    </row>
    <row r="5" spans="1:8" x14ac:dyDescent="0.4">
      <c r="A5" s="4" t="s">
        <v>288</v>
      </c>
      <c r="B5" s="67">
        <v>17611</v>
      </c>
      <c r="H5" s="7"/>
    </row>
    <row r="6" spans="1:8" x14ac:dyDescent="0.4">
      <c r="A6" s="4" t="s">
        <v>289</v>
      </c>
      <c r="B6" s="67">
        <v>2553</v>
      </c>
      <c r="H6" s="7"/>
    </row>
    <row r="7" spans="1:8" x14ac:dyDescent="0.4">
      <c r="A7" s="4" t="s">
        <v>290</v>
      </c>
      <c r="B7" s="67">
        <v>2493</v>
      </c>
      <c r="H7" s="7"/>
    </row>
    <row r="8" spans="1:8" x14ac:dyDescent="0.4">
      <c r="A8" s="4" t="s">
        <v>255</v>
      </c>
      <c r="B8" s="67">
        <v>1805</v>
      </c>
      <c r="H8" s="7"/>
    </row>
    <row r="9" spans="1:8" x14ac:dyDescent="0.4">
      <c r="A9" s="4" t="s">
        <v>256</v>
      </c>
      <c r="B9" s="4">
        <v>445</v>
      </c>
    </row>
    <row r="10" spans="1:8" x14ac:dyDescent="0.4">
      <c r="A10" s="4" t="s">
        <v>257</v>
      </c>
      <c r="B10" s="4">
        <v>47</v>
      </c>
    </row>
    <row r="11" spans="1:8" x14ac:dyDescent="0.4">
      <c r="A11" s="4" t="s">
        <v>258</v>
      </c>
      <c r="B11" s="4">
        <v>160</v>
      </c>
    </row>
    <row r="12" spans="1:8" x14ac:dyDescent="0.4">
      <c r="A12" s="4" t="s">
        <v>259</v>
      </c>
      <c r="B12" s="4">
        <v>2</v>
      </c>
    </row>
    <row r="13" spans="1:8" x14ac:dyDescent="0.4">
      <c r="A13" s="4" t="s">
        <v>291</v>
      </c>
      <c r="B13" s="4">
        <v>34</v>
      </c>
    </row>
    <row r="14" spans="1:8" x14ac:dyDescent="0.4">
      <c r="A14" s="4" t="s">
        <v>292</v>
      </c>
      <c r="B14" s="4">
        <v>60</v>
      </c>
    </row>
    <row r="15" spans="1:8" x14ac:dyDescent="0.4">
      <c r="A15" s="4" t="s">
        <v>293</v>
      </c>
      <c r="B15" s="4">
        <v>38</v>
      </c>
    </row>
    <row r="16" spans="1:8" x14ac:dyDescent="0.4">
      <c r="A16" s="4" t="s">
        <v>294</v>
      </c>
      <c r="B16" s="4">
        <v>6</v>
      </c>
    </row>
    <row r="17" spans="1:2" x14ac:dyDescent="0.4">
      <c r="A17" s="4" t="s">
        <v>295</v>
      </c>
      <c r="B17" s="4">
        <v>8</v>
      </c>
    </row>
    <row r="18" spans="1:2" x14ac:dyDescent="0.4">
      <c r="A18" s="4" t="s">
        <v>296</v>
      </c>
      <c r="B18" s="4">
        <v>0</v>
      </c>
    </row>
    <row r="19" spans="1:2" x14ac:dyDescent="0.4">
      <c r="A19" s="4" t="s">
        <v>297</v>
      </c>
      <c r="B19" s="4">
        <v>0</v>
      </c>
    </row>
    <row r="20" spans="1:2" x14ac:dyDescent="0.4">
      <c r="A20" s="4" t="s">
        <v>298</v>
      </c>
      <c r="B20" s="4">
        <v>20</v>
      </c>
    </row>
    <row r="21" spans="1:2" x14ac:dyDescent="0.4">
      <c r="A21" s="4" t="s">
        <v>299</v>
      </c>
      <c r="B21" s="4">
        <v>1</v>
      </c>
    </row>
    <row r="22" spans="1:2" x14ac:dyDescent="0.4">
      <c r="A22" s="4" t="s">
        <v>300</v>
      </c>
      <c r="B22" s="4">
        <v>1</v>
      </c>
    </row>
    <row r="23" spans="1:2" x14ac:dyDescent="0.4">
      <c r="A23" s="4" t="s">
        <v>301</v>
      </c>
      <c r="B23" s="4">
        <v>0</v>
      </c>
    </row>
    <row r="24" spans="1:2" x14ac:dyDescent="0.4">
      <c r="A24" s="4" t="s">
        <v>302</v>
      </c>
      <c r="B24" s="4">
        <v>0</v>
      </c>
    </row>
    <row r="25" spans="1:2" x14ac:dyDescent="0.4">
      <c r="A25" s="4" t="s">
        <v>303</v>
      </c>
      <c r="B25" s="4">
        <v>2</v>
      </c>
    </row>
    <row r="26" spans="1:2" x14ac:dyDescent="0.4">
      <c r="A26" s="4" t="s">
        <v>304</v>
      </c>
      <c r="B26" s="4">
        <v>0</v>
      </c>
    </row>
    <row r="27" spans="1:2" x14ac:dyDescent="0.4">
      <c r="A27" s="4" t="s">
        <v>305</v>
      </c>
      <c r="B27" s="4">
        <v>0</v>
      </c>
    </row>
    <row r="28" spans="1:2" x14ac:dyDescent="0.4">
      <c r="A28" s="4" t="s">
        <v>306</v>
      </c>
      <c r="B28" s="4">
        <v>0</v>
      </c>
    </row>
    <row r="29" spans="1:2" x14ac:dyDescent="0.4">
      <c r="A29" s="4" t="s">
        <v>307</v>
      </c>
      <c r="B29" s="4">
        <v>0</v>
      </c>
    </row>
    <row r="30" spans="1:2" x14ac:dyDescent="0.4">
      <c r="A30" s="4" t="s">
        <v>308</v>
      </c>
      <c r="B30" s="4">
        <v>0</v>
      </c>
    </row>
    <row r="31" spans="1:2" x14ac:dyDescent="0.4">
      <c r="A31" s="4" t="s">
        <v>308</v>
      </c>
      <c r="B31" s="4">
        <v>0</v>
      </c>
    </row>
    <row r="32" spans="1:2" x14ac:dyDescent="0.4">
      <c r="A32" s="85" t="s">
        <v>309</v>
      </c>
      <c r="B32" s="4">
        <v>15</v>
      </c>
    </row>
    <row r="33" spans="1:2" x14ac:dyDescent="0.4">
      <c r="A33" s="4" t="s">
        <v>310</v>
      </c>
      <c r="B33" s="4">
        <v>1</v>
      </c>
    </row>
    <row r="34" spans="1:2" x14ac:dyDescent="0.4">
      <c r="A34" s="4" t="s">
        <v>311</v>
      </c>
      <c r="B34" s="4">
        <v>3</v>
      </c>
    </row>
    <row r="35" spans="1:2" x14ac:dyDescent="0.4">
      <c r="A35" s="4" t="s">
        <v>312</v>
      </c>
      <c r="B35" s="4">
        <v>0</v>
      </c>
    </row>
    <row r="36" spans="1:2" x14ac:dyDescent="0.4">
      <c r="A36" s="4" t="s">
        <v>313</v>
      </c>
      <c r="B36" s="4">
        <v>0</v>
      </c>
    </row>
    <row r="37" spans="1:2" x14ac:dyDescent="0.4">
      <c r="A37" s="4" t="s">
        <v>314</v>
      </c>
      <c r="B37" s="4">
        <v>6</v>
      </c>
    </row>
    <row r="38" spans="1:2" x14ac:dyDescent="0.4">
      <c r="A38" s="4" t="s">
        <v>315</v>
      </c>
      <c r="B38" s="4">
        <v>0</v>
      </c>
    </row>
    <row r="39" spans="1:2" x14ac:dyDescent="0.4">
      <c r="A39" s="4" t="s">
        <v>316</v>
      </c>
      <c r="B39" s="4">
        <v>1</v>
      </c>
    </row>
    <row r="40" spans="1:2" x14ac:dyDescent="0.4">
      <c r="A40" s="4" t="s">
        <v>317</v>
      </c>
      <c r="B40" s="4">
        <v>0</v>
      </c>
    </row>
    <row r="41" spans="1:2" x14ac:dyDescent="0.4">
      <c r="A41" s="4" t="s">
        <v>318</v>
      </c>
      <c r="B41" s="4">
        <v>1</v>
      </c>
    </row>
    <row r="42" spans="1:2" x14ac:dyDescent="0.4">
      <c r="A42" s="4" t="s">
        <v>319</v>
      </c>
      <c r="B42" s="4">
        <v>0</v>
      </c>
    </row>
    <row r="43" spans="1:2" x14ac:dyDescent="0.4">
      <c r="A43" s="4" t="s">
        <v>320</v>
      </c>
      <c r="B43" s="4">
        <v>0</v>
      </c>
    </row>
    <row r="44" spans="1:2" x14ac:dyDescent="0.4">
      <c r="A44" s="4" t="s">
        <v>321</v>
      </c>
      <c r="B44" s="4">
        <v>0</v>
      </c>
    </row>
    <row r="45" spans="1:2" x14ac:dyDescent="0.4">
      <c r="A45" s="4" t="s">
        <v>322</v>
      </c>
      <c r="B45" s="4">
        <v>0</v>
      </c>
    </row>
    <row r="46" spans="1:2" x14ac:dyDescent="0.4">
      <c r="A46" s="4" t="s">
        <v>323</v>
      </c>
      <c r="B46" s="4">
        <v>0</v>
      </c>
    </row>
    <row r="47" spans="1:2" x14ac:dyDescent="0.4">
      <c r="A47" s="4" t="s">
        <v>324</v>
      </c>
      <c r="B47" s="4">
        <v>0</v>
      </c>
    </row>
    <row r="48" spans="1:2" x14ac:dyDescent="0.4">
      <c r="A48" s="4" t="s">
        <v>325</v>
      </c>
      <c r="B48" s="4">
        <v>0</v>
      </c>
    </row>
    <row r="49" spans="1:2" x14ac:dyDescent="0.4">
      <c r="A49" s="4" t="s">
        <v>326</v>
      </c>
      <c r="B49" s="4">
        <v>0</v>
      </c>
    </row>
    <row r="50" spans="1:2" x14ac:dyDescent="0.4">
      <c r="A50" s="4" t="s">
        <v>327</v>
      </c>
      <c r="B50" s="4">
        <v>0</v>
      </c>
    </row>
    <row r="51" spans="1:2" x14ac:dyDescent="0.4">
      <c r="A51" s="4" t="s">
        <v>328</v>
      </c>
      <c r="B51" s="4">
        <v>0</v>
      </c>
    </row>
    <row r="52" spans="1:2" x14ac:dyDescent="0.4">
      <c r="A52" s="4" t="s">
        <v>329</v>
      </c>
      <c r="B52" s="4">
        <v>0</v>
      </c>
    </row>
    <row r="53" spans="1:2" x14ac:dyDescent="0.4">
      <c r="A53" s="85" t="s">
        <v>330</v>
      </c>
      <c r="B53" s="4">
        <v>4</v>
      </c>
    </row>
    <row r="54" spans="1:2" x14ac:dyDescent="0.4">
      <c r="A54" s="4" t="s">
        <v>331</v>
      </c>
      <c r="B54" s="4">
        <v>2</v>
      </c>
    </row>
    <row r="55" spans="1:2" x14ac:dyDescent="0.4">
      <c r="A55" s="4" t="s">
        <v>332</v>
      </c>
      <c r="B55" s="4">
        <v>0</v>
      </c>
    </row>
    <row r="56" spans="1:2" x14ac:dyDescent="0.4">
      <c r="A56" s="4" t="s">
        <v>333</v>
      </c>
      <c r="B56" s="4">
        <v>1</v>
      </c>
    </row>
    <row r="57" spans="1:2" x14ac:dyDescent="0.4">
      <c r="A57" s="4" t="s">
        <v>334</v>
      </c>
      <c r="B57" s="4">
        <v>0</v>
      </c>
    </row>
    <row r="58" spans="1:2" x14ac:dyDescent="0.4">
      <c r="A58" s="4" t="s">
        <v>335</v>
      </c>
      <c r="B58" s="4">
        <v>0</v>
      </c>
    </row>
    <row r="59" spans="1:2" x14ac:dyDescent="0.4">
      <c r="A59" s="4" t="s">
        <v>336</v>
      </c>
      <c r="B59" s="4">
        <v>0</v>
      </c>
    </row>
    <row r="60" spans="1:2" x14ac:dyDescent="0.4">
      <c r="A60" s="4" t="s">
        <v>337</v>
      </c>
      <c r="B60" s="4">
        <v>1</v>
      </c>
    </row>
    <row r="61" spans="1:2" x14ac:dyDescent="0.4">
      <c r="A61" s="4" t="s">
        <v>338</v>
      </c>
      <c r="B61" s="4">
        <v>0</v>
      </c>
    </row>
    <row r="62" spans="1:2" x14ac:dyDescent="0.4">
      <c r="A62" s="4" t="s">
        <v>339</v>
      </c>
      <c r="B62" s="4">
        <v>0</v>
      </c>
    </row>
    <row r="63" spans="1:2" x14ac:dyDescent="0.4">
      <c r="A63" s="4" t="s">
        <v>340</v>
      </c>
      <c r="B63" s="4">
        <v>0</v>
      </c>
    </row>
    <row r="64" spans="1:2" x14ac:dyDescent="0.4">
      <c r="A64" s="4" t="s">
        <v>341</v>
      </c>
      <c r="B64" s="4">
        <v>0</v>
      </c>
    </row>
    <row r="65" spans="1:2" x14ac:dyDescent="0.4">
      <c r="A65" s="4" t="s">
        <v>342</v>
      </c>
      <c r="B65" s="4">
        <v>0</v>
      </c>
    </row>
    <row r="66" spans="1:2" x14ac:dyDescent="0.4">
      <c r="A66" s="4" t="s">
        <v>343</v>
      </c>
      <c r="B66" s="4">
        <v>0</v>
      </c>
    </row>
    <row r="67" spans="1:2" x14ac:dyDescent="0.4">
      <c r="A67" s="4" t="s">
        <v>344</v>
      </c>
      <c r="B67" s="4">
        <v>0</v>
      </c>
    </row>
    <row r="68" spans="1:2" x14ac:dyDescent="0.4">
      <c r="A68" s="4" t="s">
        <v>345</v>
      </c>
      <c r="B68" s="4">
        <v>0</v>
      </c>
    </row>
    <row r="69" spans="1:2" x14ac:dyDescent="0.4">
      <c r="A69" s="85" t="s">
        <v>346</v>
      </c>
      <c r="B69" s="4">
        <v>3</v>
      </c>
    </row>
    <row r="70" spans="1:2" x14ac:dyDescent="0.4">
      <c r="A70" s="4" t="s">
        <v>347</v>
      </c>
      <c r="B70" s="4">
        <v>3</v>
      </c>
    </row>
    <row r="71" spans="1:2" x14ac:dyDescent="0.4">
      <c r="A71" s="4" t="s">
        <v>348</v>
      </c>
      <c r="B71" s="4">
        <v>0</v>
      </c>
    </row>
    <row r="72" spans="1:2" x14ac:dyDescent="0.4">
      <c r="A72" s="4" t="s">
        <v>349</v>
      </c>
      <c r="B72" s="4">
        <v>0</v>
      </c>
    </row>
    <row r="73" spans="1:2" x14ac:dyDescent="0.4">
      <c r="A73" s="4" t="s">
        <v>350</v>
      </c>
      <c r="B73" s="4">
        <v>0</v>
      </c>
    </row>
    <row r="74" spans="1:2" x14ac:dyDescent="0.4">
      <c r="A74" s="4" t="s">
        <v>351</v>
      </c>
      <c r="B74" s="4">
        <v>0</v>
      </c>
    </row>
    <row r="75" spans="1:2" x14ac:dyDescent="0.4">
      <c r="A75" s="4" t="s">
        <v>352</v>
      </c>
      <c r="B75" s="4">
        <v>0</v>
      </c>
    </row>
    <row r="76" spans="1:2" x14ac:dyDescent="0.4">
      <c r="A76" s="85" t="s">
        <v>353</v>
      </c>
      <c r="B76" s="4">
        <v>0</v>
      </c>
    </row>
    <row r="77" spans="1:2" x14ac:dyDescent="0.4">
      <c r="A77" s="4" t="s">
        <v>354</v>
      </c>
      <c r="B77" s="4">
        <v>0</v>
      </c>
    </row>
    <row r="79" spans="1:2" s="100" customFormat="1" x14ac:dyDescent="0.4">
      <c r="A79" s="100" t="s">
        <v>7</v>
      </c>
    </row>
    <row r="80" spans="1:2" s="101" customFormat="1" ht="13.8" x14ac:dyDescent="0.45">
      <c r="A80" s="101" t="s">
        <v>396</v>
      </c>
    </row>
    <row r="81" s="93" customFormat="1" ht="14.1" hidden="1" x14ac:dyDescent="0.5"/>
  </sheetData>
  <mergeCells count="4">
    <mergeCell ref="A79:XFD79"/>
    <mergeCell ref="A80:XFD80"/>
    <mergeCell ref="A1:XFD1"/>
    <mergeCell ref="A2:XFD2"/>
  </mergeCells>
  <hyperlinks>
    <hyperlink ref="A2" location="'Table of Contents'!A1" display="Return to Table of Contents" xr:uid="{943743C4-3215-406A-9867-3F548521F25A}"/>
  </hyperlinks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80D5-6DCE-4C5A-873A-9EC9C328BCF4}">
  <dimension ref="A1:F46"/>
  <sheetViews>
    <sheetView workbookViewId="0">
      <selection sqref="A1:XFD1"/>
    </sheetView>
  </sheetViews>
  <sheetFormatPr defaultColWidth="0" defaultRowHeight="12.3" zeroHeight="1" x14ac:dyDescent="0.4"/>
  <cols>
    <col min="1" max="1" width="47.41015625" style="4" customWidth="1"/>
    <col min="2" max="3" width="34" style="4" bestFit="1" customWidth="1"/>
    <col min="4" max="4" width="36.1171875" style="4" bestFit="1" customWidth="1"/>
    <col min="5" max="6" width="0" style="4" hidden="1" customWidth="1"/>
    <col min="7" max="16384" width="8.87890625" style="4" hidden="1"/>
  </cols>
  <sheetData>
    <row r="1" spans="1:4" s="98" customFormat="1" ht="15" x14ac:dyDescent="0.5">
      <c r="A1" s="98" t="s">
        <v>67</v>
      </c>
    </row>
    <row r="2" spans="1:4" s="99" customFormat="1" x14ac:dyDescent="0.4">
      <c r="A2" s="99" t="s">
        <v>1</v>
      </c>
    </row>
    <row r="3" spans="1:4" s="9" customFormat="1" ht="15" x14ac:dyDescent="0.5">
      <c r="A3" s="9" t="s">
        <v>2</v>
      </c>
      <c r="B3" s="9" t="s">
        <v>56</v>
      </c>
      <c r="C3" s="9" t="s">
        <v>57</v>
      </c>
      <c r="D3" s="9" t="s">
        <v>59</v>
      </c>
    </row>
    <row r="4" spans="1:4" x14ac:dyDescent="0.4">
      <c r="A4" s="4" t="s">
        <v>8</v>
      </c>
      <c r="B4" s="4">
        <v>2633</v>
      </c>
      <c r="C4" s="4">
        <v>1612</v>
      </c>
      <c r="D4" s="4">
        <v>1021</v>
      </c>
    </row>
    <row r="5" spans="1:4" x14ac:dyDescent="0.4">
      <c r="A5" s="4" t="s">
        <v>9</v>
      </c>
      <c r="B5" s="72">
        <v>0.21199999999999999</v>
      </c>
      <c r="C5" s="72">
        <v>0.27700000000000002</v>
      </c>
      <c r="D5" s="8">
        <v>0.11</v>
      </c>
    </row>
    <row r="6" spans="1:4" x14ac:dyDescent="0.4">
      <c r="A6" s="4" t="s">
        <v>10</v>
      </c>
      <c r="B6" s="72">
        <v>0.49</v>
      </c>
      <c r="C6" s="72">
        <v>0.48</v>
      </c>
      <c r="D6" s="8">
        <v>0.505</v>
      </c>
    </row>
    <row r="7" spans="1:4" x14ac:dyDescent="0.4">
      <c r="A7" s="4" t="s">
        <v>11</v>
      </c>
      <c r="B7" s="72">
        <v>0.26</v>
      </c>
      <c r="C7" s="72">
        <v>0.24299999999999999</v>
      </c>
      <c r="D7" s="8">
        <v>0.28699999999999998</v>
      </c>
    </row>
    <row r="8" spans="1:4" x14ac:dyDescent="0.4">
      <c r="A8" s="4" t="s">
        <v>12</v>
      </c>
      <c r="B8" s="72">
        <v>3.7999999999999999E-2</v>
      </c>
      <c r="C8" s="72">
        <v>0</v>
      </c>
      <c r="D8" s="8">
        <v>9.8000000000000004E-2</v>
      </c>
    </row>
    <row r="9" spans="1:4" x14ac:dyDescent="0.4">
      <c r="A9" s="4" t="s">
        <v>13</v>
      </c>
      <c r="B9" s="67">
        <v>13444</v>
      </c>
      <c r="C9" s="4">
        <v>7265</v>
      </c>
      <c r="D9" s="4">
        <v>6179</v>
      </c>
    </row>
    <row r="10" spans="1:4" x14ac:dyDescent="0.4">
      <c r="A10" s="4" t="s">
        <v>14</v>
      </c>
      <c r="B10" s="72">
        <v>0.25700000000000001</v>
      </c>
      <c r="C10" s="72">
        <v>0.248</v>
      </c>
      <c r="D10" s="8">
        <v>0.26700000000000002</v>
      </c>
    </row>
    <row r="11" spans="1:4" x14ac:dyDescent="0.4">
      <c r="A11" s="4" t="s">
        <v>15</v>
      </c>
      <c r="B11" s="72">
        <v>0.13600000000000001</v>
      </c>
      <c r="C11" s="72">
        <v>0.14299999999999999</v>
      </c>
      <c r="D11" s="8">
        <v>0.127</v>
      </c>
    </row>
    <row r="12" spans="1:4" x14ac:dyDescent="0.4">
      <c r="A12" s="4" t="s">
        <v>10</v>
      </c>
      <c r="B12" s="72">
        <v>0.32200000000000001</v>
      </c>
      <c r="C12" s="72">
        <v>0.36699999999999999</v>
      </c>
      <c r="D12" s="8">
        <v>0.26900000000000002</v>
      </c>
    </row>
    <row r="13" spans="1:4" x14ac:dyDescent="0.4">
      <c r="A13" s="4" t="s">
        <v>16</v>
      </c>
      <c r="B13" s="72">
        <v>0.17</v>
      </c>
      <c r="C13" s="72">
        <v>0.161</v>
      </c>
      <c r="D13" s="8">
        <v>0.18</v>
      </c>
    </row>
    <row r="14" spans="1:4" x14ac:dyDescent="0.4">
      <c r="A14" s="4" t="s">
        <v>17</v>
      </c>
      <c r="B14" s="72">
        <v>3.1E-2</v>
      </c>
      <c r="C14" s="72">
        <v>1.9E-2</v>
      </c>
      <c r="D14" s="8">
        <v>4.5999999999999999E-2</v>
      </c>
    </row>
    <row r="15" spans="1:4" x14ac:dyDescent="0.4">
      <c r="A15" s="4" t="s">
        <v>18</v>
      </c>
      <c r="B15" s="72">
        <v>6.0999999999999999E-2</v>
      </c>
      <c r="C15" s="72">
        <v>4.2000000000000003E-2</v>
      </c>
      <c r="D15" s="8">
        <v>8.4000000000000005E-2</v>
      </c>
    </row>
    <row r="16" spans="1:4" x14ac:dyDescent="0.4">
      <c r="A16" s="4" t="s">
        <v>19</v>
      </c>
      <c r="B16" s="72">
        <v>2.4E-2</v>
      </c>
      <c r="C16" s="72">
        <v>0.02</v>
      </c>
      <c r="D16" s="8">
        <v>2.8000000000000001E-2</v>
      </c>
    </row>
    <row r="17" spans="1:4" x14ac:dyDescent="0.4">
      <c r="A17" s="4" t="s">
        <v>20</v>
      </c>
      <c r="B17" s="72">
        <v>0.60799999999999998</v>
      </c>
      <c r="C17" s="72">
        <v>0.60899999999999999</v>
      </c>
      <c r="D17" s="8">
        <v>0.60599999999999998</v>
      </c>
    </row>
    <row r="18" spans="1:4" x14ac:dyDescent="0.4">
      <c r="A18" s="4" t="s">
        <v>21</v>
      </c>
      <c r="B18" s="72">
        <v>8.4000000000000005E-2</v>
      </c>
      <c r="C18" s="72">
        <v>6.2E-2</v>
      </c>
      <c r="D18" s="8">
        <v>0.111</v>
      </c>
    </row>
    <row r="19" spans="1:4" x14ac:dyDescent="0.4">
      <c r="A19" s="4" t="s">
        <v>22</v>
      </c>
      <c r="B19" s="4">
        <v>3222</v>
      </c>
      <c r="C19" s="4">
        <v>1996</v>
      </c>
      <c r="D19" s="4">
        <v>1226</v>
      </c>
    </row>
    <row r="20" spans="1:4" x14ac:dyDescent="0.4">
      <c r="A20" s="4" t="s">
        <v>23</v>
      </c>
      <c r="B20" s="72">
        <v>0.745</v>
      </c>
      <c r="C20" s="72">
        <v>0.67600000000000005</v>
      </c>
      <c r="D20" s="8">
        <v>0.85699999999999998</v>
      </c>
    </row>
    <row r="21" spans="1:4" x14ac:dyDescent="0.4">
      <c r="A21" s="4" t="s">
        <v>12</v>
      </c>
      <c r="B21" s="72">
        <v>0.05</v>
      </c>
      <c r="C21" s="72">
        <v>1.7000000000000001E-2</v>
      </c>
      <c r="D21" s="8">
        <v>0.105</v>
      </c>
    </row>
    <row r="22" spans="1:4" x14ac:dyDescent="0.4">
      <c r="A22" s="4" t="s">
        <v>24</v>
      </c>
      <c r="B22" s="4">
        <v>2879</v>
      </c>
      <c r="C22" s="4">
        <v>1716</v>
      </c>
      <c r="D22" s="4">
        <v>1163</v>
      </c>
    </row>
    <row r="23" spans="1:4" x14ac:dyDescent="0.4">
      <c r="A23" s="4" t="s">
        <v>23</v>
      </c>
      <c r="B23" s="72">
        <v>0.65700000000000003</v>
      </c>
      <c r="C23" s="72">
        <v>0.73699999999999999</v>
      </c>
      <c r="D23" s="8">
        <v>0.53900000000000003</v>
      </c>
    </row>
    <row r="24" spans="1:4" x14ac:dyDescent="0.4">
      <c r="A24" s="4" t="s">
        <v>12</v>
      </c>
      <c r="B24" s="72">
        <v>9.1999999999999998E-2</v>
      </c>
      <c r="C24" s="72">
        <v>8.3000000000000004E-2</v>
      </c>
      <c r="D24" s="8">
        <v>0.106</v>
      </c>
    </row>
    <row r="25" spans="1:4" x14ac:dyDescent="0.4">
      <c r="A25" s="4" t="s">
        <v>25</v>
      </c>
      <c r="B25" s="4">
        <v>4722</v>
      </c>
      <c r="C25" s="4">
        <v>2372</v>
      </c>
      <c r="D25" s="4">
        <v>2350</v>
      </c>
    </row>
    <row r="26" spans="1:4" x14ac:dyDescent="0.4">
      <c r="A26" s="4" t="s">
        <v>23</v>
      </c>
      <c r="B26" s="72">
        <v>0.61399999999999999</v>
      </c>
      <c r="C26" s="72">
        <v>0.56200000000000006</v>
      </c>
      <c r="D26" s="8">
        <v>0.66600000000000004</v>
      </c>
    </row>
    <row r="27" spans="1:4" x14ac:dyDescent="0.4">
      <c r="A27" s="4" t="s">
        <v>12</v>
      </c>
      <c r="B27" s="72">
        <v>0.107</v>
      </c>
      <c r="C27" s="81">
        <v>9.0999999999999998E-2</v>
      </c>
      <c r="D27" s="6">
        <v>0.123</v>
      </c>
    </row>
    <row r="28" spans="1:4" x14ac:dyDescent="0.4">
      <c r="A28" s="4" t="s">
        <v>26</v>
      </c>
      <c r="B28" s="4">
        <v>2621</v>
      </c>
      <c r="C28" s="5">
        <v>1181</v>
      </c>
      <c r="D28" s="5">
        <v>1440</v>
      </c>
    </row>
    <row r="29" spans="1:4" x14ac:dyDescent="0.4">
      <c r="A29" s="4" t="s">
        <v>23</v>
      </c>
      <c r="B29" s="72">
        <v>0.375</v>
      </c>
      <c r="C29" s="81">
        <v>0.40699999999999997</v>
      </c>
      <c r="D29" s="6">
        <v>0.34899999999999998</v>
      </c>
    </row>
    <row r="30" spans="1:4" x14ac:dyDescent="0.4">
      <c r="A30" s="4" t="s">
        <v>12</v>
      </c>
      <c r="B30" s="72">
        <v>7.6999999999999999E-2</v>
      </c>
      <c r="C30" s="81">
        <v>4.9000000000000002E-2</v>
      </c>
      <c r="D30" s="6">
        <v>0.10100000000000001</v>
      </c>
    </row>
    <row r="31" spans="1:4" s="97" customFormat="1" x14ac:dyDescent="0.4">
      <c r="A31" s="97" t="s">
        <v>27</v>
      </c>
    </row>
    <row r="32" spans="1:4" x14ac:dyDescent="0.4">
      <c r="A32" s="4" t="s">
        <v>9</v>
      </c>
      <c r="B32" s="72">
        <v>0.52300000000000002</v>
      </c>
      <c r="C32" s="81">
        <v>0.498</v>
      </c>
      <c r="D32" s="6">
        <v>0.54600000000000004</v>
      </c>
    </row>
    <row r="33" spans="1:5" x14ac:dyDescent="0.4">
      <c r="A33" s="4" t="s">
        <v>10</v>
      </c>
      <c r="B33" s="72">
        <v>0.252</v>
      </c>
      <c r="C33" s="81">
        <v>0.19700000000000001</v>
      </c>
      <c r="D33" s="6">
        <v>0.32200000000000001</v>
      </c>
    </row>
    <row r="34" spans="1:5" x14ac:dyDescent="0.4">
      <c r="A34" s="4" t="s">
        <v>11</v>
      </c>
      <c r="B34" s="72">
        <v>0.26300000000000001</v>
      </c>
      <c r="C34" s="81">
        <v>0.27</v>
      </c>
      <c r="D34" s="6">
        <v>0.25800000000000001</v>
      </c>
    </row>
    <row r="35" spans="1:5" x14ac:dyDescent="0.4">
      <c r="A35" s="4" t="s">
        <v>12</v>
      </c>
      <c r="B35" s="72">
        <v>8.2000000000000003E-2</v>
      </c>
      <c r="C35" s="81">
        <v>0.11799999999999999</v>
      </c>
      <c r="D35" s="6">
        <v>0.06</v>
      </c>
    </row>
    <row r="36" spans="1:5" s="97" customFormat="1" x14ac:dyDescent="0.4">
      <c r="A36" s="97" t="s">
        <v>28</v>
      </c>
    </row>
    <row r="37" spans="1:5" x14ac:dyDescent="0.4">
      <c r="A37" s="4" t="s">
        <v>286</v>
      </c>
      <c r="B37" s="67">
        <v>23404</v>
      </c>
      <c r="C37" s="83">
        <v>26469</v>
      </c>
      <c r="D37" s="83">
        <v>21782</v>
      </c>
    </row>
    <row r="38" spans="1:5" x14ac:dyDescent="0.4">
      <c r="A38" s="4" t="s">
        <v>9</v>
      </c>
      <c r="B38" s="67">
        <v>14039</v>
      </c>
      <c r="C38" s="83">
        <v>14838</v>
      </c>
      <c r="D38" s="83">
        <v>11500</v>
      </c>
    </row>
    <row r="39" spans="1:5" x14ac:dyDescent="0.4">
      <c r="A39" s="4" t="s">
        <v>10</v>
      </c>
      <c r="B39" s="67">
        <v>26990</v>
      </c>
      <c r="C39" s="83">
        <v>30621</v>
      </c>
      <c r="D39" s="83">
        <v>22160</v>
      </c>
    </row>
    <row r="40" spans="1:5" x14ac:dyDescent="0.4">
      <c r="A40" s="4" t="s">
        <v>11</v>
      </c>
      <c r="B40" s="67">
        <v>23689</v>
      </c>
      <c r="C40" s="83">
        <v>30984</v>
      </c>
      <c r="D40" s="83">
        <v>22518</v>
      </c>
      <c r="E40" s="86"/>
    </row>
    <row r="41" spans="1:5" x14ac:dyDescent="0.4">
      <c r="A41" s="4" t="s">
        <v>18</v>
      </c>
      <c r="B41" s="67">
        <v>51075</v>
      </c>
      <c r="C41" s="83">
        <v>64653</v>
      </c>
      <c r="D41" s="83">
        <v>48182</v>
      </c>
      <c r="E41" s="86"/>
    </row>
    <row r="42" spans="1:5" x14ac:dyDescent="0.4">
      <c r="A42" s="4" t="s">
        <v>19</v>
      </c>
      <c r="B42" s="67">
        <v>40781</v>
      </c>
      <c r="C42" s="83">
        <v>41719</v>
      </c>
      <c r="D42" s="83">
        <v>39250</v>
      </c>
      <c r="E42" s="86"/>
    </row>
    <row r="43" spans="1:5" s="97" customFormat="1" x14ac:dyDescent="0.4">
      <c r="A43" s="97" t="s">
        <v>29</v>
      </c>
    </row>
    <row r="44" spans="1:5" x14ac:dyDescent="0.4">
      <c r="A44" s="4" t="s">
        <v>287</v>
      </c>
      <c r="B44" s="72">
        <v>5.3999999999999999E-2</v>
      </c>
      <c r="C44" s="5" t="s">
        <v>4</v>
      </c>
      <c r="D44" s="5" t="s">
        <v>4</v>
      </c>
    </row>
    <row r="45" spans="1:5" s="97" customFormat="1" x14ac:dyDescent="0.4">
      <c r="A45" s="97" t="s">
        <v>30</v>
      </c>
    </row>
    <row r="46" spans="1:5" s="103" customFormat="1" x14ac:dyDescent="0.4">
      <c r="A46" s="103" t="s">
        <v>396</v>
      </c>
    </row>
  </sheetData>
  <mergeCells count="7">
    <mergeCell ref="A46:XFD46"/>
    <mergeCell ref="A2:XFD2"/>
    <mergeCell ref="A1:XFD1"/>
    <mergeCell ref="A43:XFD43"/>
    <mergeCell ref="A31:XFD31"/>
    <mergeCell ref="A36:XFD36"/>
    <mergeCell ref="A45:XFD45"/>
  </mergeCells>
  <hyperlinks>
    <hyperlink ref="A2" location="'Table of Contents'!A1" display="Return to Table of Contents" xr:uid="{60FE1785-C021-4C46-A1B9-E443F9141663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BB1B3-B2CB-45B7-B812-BD03FCD70957}">
  <dimension ref="A1:G73"/>
  <sheetViews>
    <sheetView workbookViewId="0">
      <selection sqref="A1:XFD1"/>
    </sheetView>
  </sheetViews>
  <sheetFormatPr defaultColWidth="0" defaultRowHeight="12.3" zeroHeight="1" x14ac:dyDescent="0.4"/>
  <cols>
    <col min="1" max="1" width="63.1171875" style="4" customWidth="1"/>
    <col min="2" max="2" width="34" style="4" bestFit="1" customWidth="1"/>
    <col min="3" max="3" width="36.41015625" style="4" bestFit="1" customWidth="1"/>
    <col min="4" max="4" width="34" style="4" bestFit="1" customWidth="1"/>
    <col min="5" max="5" width="40.703125" style="4" bestFit="1" customWidth="1"/>
    <col min="6" max="6" width="36.1171875" style="4" bestFit="1" customWidth="1"/>
    <col min="7" max="7" width="43" style="4" bestFit="1" customWidth="1"/>
    <col min="8" max="16384" width="8.87890625" style="4" hidden="1"/>
  </cols>
  <sheetData>
    <row r="1" spans="1:7" s="98" customFormat="1" ht="15.4" customHeight="1" x14ac:dyDescent="0.5">
      <c r="A1" s="98" t="s">
        <v>69</v>
      </c>
    </row>
    <row r="2" spans="1:7" s="99" customFormat="1" x14ac:dyDescent="0.4">
      <c r="A2" s="99" t="s">
        <v>1</v>
      </c>
    </row>
    <row r="3" spans="1:7" s="9" customFormat="1" ht="15" x14ac:dyDescent="0.5">
      <c r="A3" s="9" t="s">
        <v>2</v>
      </c>
      <c r="B3" s="9" t="s">
        <v>56</v>
      </c>
      <c r="C3" s="9" t="s">
        <v>70</v>
      </c>
      <c r="D3" s="9" t="s">
        <v>57</v>
      </c>
      <c r="E3" s="9" t="s">
        <v>71</v>
      </c>
      <c r="F3" s="9" t="s">
        <v>59</v>
      </c>
      <c r="G3" s="9" t="s">
        <v>61</v>
      </c>
    </row>
    <row r="4" spans="1:7" s="97" customFormat="1" x14ac:dyDescent="0.4">
      <c r="A4" s="97" t="s">
        <v>31</v>
      </c>
    </row>
    <row r="5" spans="1:7" x14ac:dyDescent="0.4">
      <c r="A5" s="4" t="s">
        <v>8</v>
      </c>
      <c r="B5" s="4">
        <v>2454</v>
      </c>
      <c r="C5" s="5" t="s">
        <v>4</v>
      </c>
      <c r="D5" s="4">
        <v>1599</v>
      </c>
      <c r="E5" s="5" t="s">
        <v>4</v>
      </c>
      <c r="F5" s="4">
        <v>855</v>
      </c>
      <c r="G5" s="80" t="s">
        <v>4</v>
      </c>
    </row>
    <row r="6" spans="1:7" x14ac:dyDescent="0.4">
      <c r="A6" s="4" t="s">
        <v>9</v>
      </c>
      <c r="B6" s="4">
        <v>785</v>
      </c>
      <c r="C6" s="81">
        <v>0.32</v>
      </c>
      <c r="D6" s="4">
        <v>548</v>
      </c>
      <c r="E6" s="6">
        <v>0.34300000000000003</v>
      </c>
      <c r="F6" s="4">
        <v>237</v>
      </c>
      <c r="G6" s="6">
        <v>0.27700000000000002</v>
      </c>
    </row>
    <row r="7" spans="1:7" x14ac:dyDescent="0.4">
      <c r="A7" s="4" t="s">
        <v>10</v>
      </c>
      <c r="B7" s="4">
        <v>1156</v>
      </c>
      <c r="C7" s="6">
        <v>0.47099999999999997</v>
      </c>
      <c r="D7" s="4">
        <v>799</v>
      </c>
      <c r="E7" s="6">
        <v>0.5</v>
      </c>
      <c r="F7" s="4">
        <v>357</v>
      </c>
      <c r="G7" s="6">
        <v>0.41799999999999998</v>
      </c>
    </row>
    <row r="8" spans="1:7" x14ac:dyDescent="0.4">
      <c r="A8" s="4" t="s">
        <v>11</v>
      </c>
      <c r="B8" s="4">
        <v>424</v>
      </c>
      <c r="C8" s="6">
        <v>0.17299999999999999</v>
      </c>
      <c r="D8" s="4">
        <v>211</v>
      </c>
      <c r="E8" s="6">
        <v>0.13200000000000001</v>
      </c>
      <c r="F8" s="4">
        <v>213</v>
      </c>
      <c r="G8" s="6">
        <v>0.249</v>
      </c>
    </row>
    <row r="9" spans="1:7" x14ac:dyDescent="0.4">
      <c r="A9" s="4" t="s">
        <v>12</v>
      </c>
      <c r="B9" s="4">
        <v>89</v>
      </c>
      <c r="C9" s="6">
        <v>3.5999999999999997E-2</v>
      </c>
      <c r="D9" s="4">
        <v>41</v>
      </c>
      <c r="E9" s="6">
        <v>2.5999999999999999E-2</v>
      </c>
      <c r="F9" s="4">
        <v>48</v>
      </c>
      <c r="G9" s="80">
        <v>5.6000000000000001E-2</v>
      </c>
    </row>
    <row r="10" spans="1:7" x14ac:dyDescent="0.4">
      <c r="A10" s="4" t="s">
        <v>13</v>
      </c>
      <c r="B10" s="67">
        <v>12929</v>
      </c>
      <c r="C10" s="5" t="s">
        <v>4</v>
      </c>
      <c r="D10" s="4">
        <v>7020</v>
      </c>
      <c r="E10" s="6" t="s">
        <v>4</v>
      </c>
      <c r="F10" s="4">
        <v>5909</v>
      </c>
      <c r="G10" s="80" t="s">
        <v>4</v>
      </c>
    </row>
    <row r="11" spans="1:7" x14ac:dyDescent="0.4">
      <c r="A11" s="4" t="s">
        <v>14</v>
      </c>
      <c r="B11" s="4">
        <v>2298</v>
      </c>
      <c r="C11" s="6">
        <v>0.17799999999999999</v>
      </c>
      <c r="D11" s="4">
        <v>1092</v>
      </c>
      <c r="E11" s="6">
        <v>0.156</v>
      </c>
      <c r="F11" s="4">
        <v>1206</v>
      </c>
      <c r="G11" s="6">
        <v>0.20399999999999999</v>
      </c>
    </row>
    <row r="12" spans="1:7" x14ac:dyDescent="0.4">
      <c r="A12" s="4" t="s">
        <v>15</v>
      </c>
      <c r="B12" s="4">
        <v>1874</v>
      </c>
      <c r="C12" s="6">
        <v>0.14499999999999999</v>
      </c>
      <c r="D12" s="4">
        <v>1070</v>
      </c>
      <c r="E12" s="6">
        <v>0.152</v>
      </c>
      <c r="F12" s="4">
        <v>804</v>
      </c>
      <c r="G12" s="6">
        <v>0.13600000000000001</v>
      </c>
    </row>
    <row r="13" spans="1:7" x14ac:dyDescent="0.4">
      <c r="A13" s="4" t="s">
        <v>10</v>
      </c>
      <c r="B13" s="4">
        <v>4476</v>
      </c>
      <c r="C13" s="6">
        <v>0.34599999999999997</v>
      </c>
      <c r="D13" s="4">
        <v>2693</v>
      </c>
      <c r="E13" s="6">
        <v>0.38400000000000001</v>
      </c>
      <c r="F13" s="4">
        <v>1783</v>
      </c>
      <c r="G13" s="6">
        <v>0.30199999999999999</v>
      </c>
    </row>
    <row r="14" spans="1:7" x14ac:dyDescent="0.4">
      <c r="A14" s="4" t="s">
        <v>16</v>
      </c>
      <c r="B14" s="4">
        <v>2002</v>
      </c>
      <c r="C14" s="6">
        <v>0.155</v>
      </c>
      <c r="D14" s="4">
        <v>1017</v>
      </c>
      <c r="E14" s="6">
        <v>0.14499999999999999</v>
      </c>
      <c r="F14" s="4">
        <v>985</v>
      </c>
      <c r="G14" s="6">
        <v>0.16700000000000001</v>
      </c>
    </row>
    <row r="15" spans="1:7" x14ac:dyDescent="0.4">
      <c r="A15" s="4" t="s">
        <v>17</v>
      </c>
      <c r="B15" s="4">
        <v>704</v>
      </c>
      <c r="C15" s="6">
        <v>5.3999999999999999E-2</v>
      </c>
      <c r="D15" s="4">
        <v>338</v>
      </c>
      <c r="E15" s="6">
        <v>4.8000000000000001E-2</v>
      </c>
      <c r="F15" s="4">
        <v>366</v>
      </c>
      <c r="G15" s="6">
        <v>6.2E-2</v>
      </c>
    </row>
    <row r="16" spans="1:7" x14ac:dyDescent="0.4">
      <c r="A16" s="4" t="s">
        <v>18</v>
      </c>
      <c r="B16" s="4">
        <v>1212</v>
      </c>
      <c r="C16" s="6">
        <v>9.4E-2</v>
      </c>
      <c r="D16" s="4">
        <v>662</v>
      </c>
      <c r="E16" s="6">
        <v>9.4E-2</v>
      </c>
      <c r="F16" s="4">
        <v>550</v>
      </c>
      <c r="G16" s="6">
        <v>9.2999999999999999E-2</v>
      </c>
    </row>
    <row r="17" spans="1:7" x14ac:dyDescent="0.4">
      <c r="A17" s="4" t="s">
        <v>19</v>
      </c>
      <c r="B17" s="4">
        <v>363</v>
      </c>
      <c r="C17" s="6">
        <v>2.8000000000000001E-2</v>
      </c>
      <c r="D17" s="4">
        <v>148</v>
      </c>
      <c r="E17" s="6">
        <v>2.1000000000000001E-2</v>
      </c>
      <c r="F17" s="4">
        <v>215</v>
      </c>
      <c r="G17" s="6">
        <v>3.5999999999999997E-2</v>
      </c>
    </row>
    <row r="18" spans="1:7" x14ac:dyDescent="0.4">
      <c r="A18" s="4" t="s">
        <v>23</v>
      </c>
      <c r="B18" s="67">
        <v>8757</v>
      </c>
      <c r="C18" s="6">
        <v>0.67700000000000005</v>
      </c>
      <c r="D18" s="4">
        <v>4858</v>
      </c>
      <c r="E18" s="6">
        <v>0.69199999999999995</v>
      </c>
      <c r="F18" s="4">
        <v>3899</v>
      </c>
      <c r="G18" s="6">
        <v>0.66</v>
      </c>
    </row>
    <row r="19" spans="1:7" x14ac:dyDescent="0.4">
      <c r="A19" s="4" t="s">
        <v>12</v>
      </c>
      <c r="B19" s="4">
        <v>1575</v>
      </c>
      <c r="C19" s="6">
        <v>0.122</v>
      </c>
      <c r="D19" s="4">
        <v>810</v>
      </c>
      <c r="E19" s="6">
        <v>0.115</v>
      </c>
      <c r="F19" s="4">
        <v>765</v>
      </c>
      <c r="G19" s="6">
        <v>0.129</v>
      </c>
    </row>
    <row r="20" spans="1:7" x14ac:dyDescent="0.4">
      <c r="A20" s="4" t="s">
        <v>22</v>
      </c>
      <c r="B20" s="4">
        <v>3090</v>
      </c>
      <c r="C20" s="6" t="s">
        <v>4</v>
      </c>
      <c r="D20" s="4">
        <v>1958</v>
      </c>
      <c r="E20" s="5" t="s">
        <v>4</v>
      </c>
      <c r="F20" s="4">
        <v>1132</v>
      </c>
      <c r="G20" s="80" t="s">
        <v>4</v>
      </c>
    </row>
    <row r="21" spans="1:7" x14ac:dyDescent="0.4">
      <c r="A21" s="4" t="s">
        <v>23</v>
      </c>
      <c r="B21" s="4">
        <v>2550</v>
      </c>
      <c r="C21" s="6">
        <v>0.82499999999999996</v>
      </c>
      <c r="D21" s="4">
        <v>1617</v>
      </c>
      <c r="E21" s="6">
        <v>0.82599999999999996</v>
      </c>
      <c r="F21" s="4">
        <v>933</v>
      </c>
      <c r="G21" s="6">
        <v>0.82399999999999995</v>
      </c>
    </row>
    <row r="22" spans="1:7" x14ac:dyDescent="0.4">
      <c r="A22" s="4" t="s">
        <v>12</v>
      </c>
      <c r="B22" s="4">
        <v>354</v>
      </c>
      <c r="C22" s="6">
        <v>0.115</v>
      </c>
      <c r="D22" s="4">
        <v>262</v>
      </c>
      <c r="E22" s="6">
        <v>0.13400000000000001</v>
      </c>
      <c r="F22" s="4">
        <v>92</v>
      </c>
      <c r="G22" s="6">
        <v>8.1000000000000003E-2</v>
      </c>
    </row>
    <row r="23" spans="1:7" x14ac:dyDescent="0.4">
      <c r="A23" s="4" t="s">
        <v>24</v>
      </c>
      <c r="B23" s="4">
        <v>2737</v>
      </c>
      <c r="C23" s="6" t="s">
        <v>4</v>
      </c>
      <c r="D23" s="4">
        <v>1600</v>
      </c>
      <c r="E23" s="6" t="s">
        <v>4</v>
      </c>
      <c r="F23" s="4">
        <v>1137</v>
      </c>
      <c r="G23" s="80" t="s">
        <v>4</v>
      </c>
    </row>
    <row r="24" spans="1:7" x14ac:dyDescent="0.4">
      <c r="A24" s="4" t="s">
        <v>23</v>
      </c>
      <c r="B24" s="4">
        <v>1864</v>
      </c>
      <c r="C24" s="6">
        <v>0.68100000000000005</v>
      </c>
      <c r="D24" s="4">
        <v>1029</v>
      </c>
      <c r="E24" s="6">
        <v>0.64300000000000002</v>
      </c>
      <c r="F24" s="4">
        <v>835</v>
      </c>
      <c r="G24" s="6">
        <v>0.73399999999999999</v>
      </c>
    </row>
    <row r="25" spans="1:7" x14ac:dyDescent="0.4">
      <c r="A25" s="4" t="s">
        <v>12</v>
      </c>
      <c r="B25" s="4">
        <v>324</v>
      </c>
      <c r="C25" s="6">
        <v>0.11799999999999999</v>
      </c>
      <c r="D25" s="4">
        <v>148</v>
      </c>
      <c r="E25" s="6">
        <v>9.2999999999999999E-2</v>
      </c>
      <c r="F25" s="4">
        <v>176</v>
      </c>
      <c r="G25" s="80">
        <v>0.155</v>
      </c>
    </row>
    <row r="26" spans="1:7" x14ac:dyDescent="0.4">
      <c r="A26" s="4" t="s">
        <v>25</v>
      </c>
      <c r="B26" s="4">
        <v>4146</v>
      </c>
      <c r="C26" s="6" t="s">
        <v>4</v>
      </c>
      <c r="D26" s="4">
        <v>2153</v>
      </c>
      <c r="E26" s="6" t="s">
        <v>4</v>
      </c>
      <c r="F26" s="4">
        <v>1993</v>
      </c>
      <c r="G26" s="80" t="s">
        <v>4</v>
      </c>
    </row>
    <row r="27" spans="1:7" x14ac:dyDescent="0.4">
      <c r="A27" s="4" t="s">
        <v>23</v>
      </c>
      <c r="B27" s="4">
        <v>2781</v>
      </c>
      <c r="C27" s="6">
        <v>0.67100000000000004</v>
      </c>
      <c r="D27" s="4">
        <v>1462</v>
      </c>
      <c r="E27" s="6">
        <v>0.67900000000000005</v>
      </c>
      <c r="F27" s="4">
        <v>1319</v>
      </c>
      <c r="G27" s="6">
        <v>0.66200000000000003</v>
      </c>
    </row>
    <row r="28" spans="1:7" x14ac:dyDescent="0.4">
      <c r="A28" s="4" t="s">
        <v>12</v>
      </c>
      <c r="B28" s="4">
        <v>540</v>
      </c>
      <c r="C28" s="6">
        <v>0.13</v>
      </c>
      <c r="D28" s="4">
        <v>202</v>
      </c>
      <c r="E28" s="6">
        <v>9.4E-2</v>
      </c>
      <c r="F28" s="4">
        <v>338</v>
      </c>
      <c r="G28" s="6">
        <v>0.17</v>
      </c>
    </row>
    <row r="29" spans="1:7" x14ac:dyDescent="0.4">
      <c r="A29" s="4" t="s">
        <v>26</v>
      </c>
      <c r="B29" s="4">
        <v>2956</v>
      </c>
      <c r="C29" s="6" t="s">
        <v>4</v>
      </c>
      <c r="D29" s="4">
        <v>1309</v>
      </c>
      <c r="E29" s="6" t="s">
        <v>4</v>
      </c>
      <c r="F29" s="4">
        <v>1647</v>
      </c>
      <c r="G29" s="80" t="s">
        <v>4</v>
      </c>
    </row>
    <row r="30" spans="1:7" x14ac:dyDescent="0.4">
      <c r="A30" s="4" t="s">
        <v>23</v>
      </c>
      <c r="B30" s="4">
        <v>1562</v>
      </c>
      <c r="C30" s="6">
        <v>0.52800000000000002</v>
      </c>
      <c r="D30" s="4">
        <v>750</v>
      </c>
      <c r="E30" s="6">
        <v>0.57299999999999995</v>
      </c>
      <c r="F30" s="4">
        <v>812</v>
      </c>
      <c r="G30" s="6">
        <v>0.49299999999999999</v>
      </c>
    </row>
    <row r="31" spans="1:7" x14ac:dyDescent="0.4">
      <c r="A31" s="4" t="s">
        <v>12</v>
      </c>
      <c r="B31" s="4">
        <v>357</v>
      </c>
      <c r="C31" s="6">
        <v>0.121</v>
      </c>
      <c r="D31" s="4">
        <v>198</v>
      </c>
      <c r="E31" s="6">
        <v>0.151</v>
      </c>
      <c r="F31" s="4">
        <v>159</v>
      </c>
      <c r="G31" s="6">
        <v>9.7000000000000003E-2</v>
      </c>
    </row>
    <row r="32" spans="1:7" s="97" customFormat="1" x14ac:dyDescent="0.4">
      <c r="A32" s="97" t="s">
        <v>32</v>
      </c>
    </row>
    <row r="33" spans="1:7" x14ac:dyDescent="0.4">
      <c r="A33" s="4" t="s">
        <v>255</v>
      </c>
      <c r="B33" s="67">
        <v>6950</v>
      </c>
      <c r="C33" s="6" t="s">
        <v>4</v>
      </c>
      <c r="D33" s="4">
        <v>3749</v>
      </c>
      <c r="E33" s="5" t="s">
        <v>4</v>
      </c>
      <c r="F33" s="4">
        <v>3201</v>
      </c>
      <c r="G33" s="5" t="s">
        <v>4</v>
      </c>
    </row>
    <row r="34" spans="1:7" x14ac:dyDescent="0.4">
      <c r="A34" s="4" t="s">
        <v>23</v>
      </c>
      <c r="B34" s="67">
        <v>4997</v>
      </c>
      <c r="C34" s="6">
        <v>0.71899999999999997</v>
      </c>
      <c r="D34" s="4">
        <v>2670</v>
      </c>
      <c r="E34" s="82">
        <v>0.71199999999999997</v>
      </c>
      <c r="F34" s="4">
        <v>2327</v>
      </c>
      <c r="G34" s="6">
        <v>0.72699999999999998</v>
      </c>
    </row>
    <row r="35" spans="1:7" x14ac:dyDescent="0.4">
      <c r="A35" s="4" t="s">
        <v>12</v>
      </c>
      <c r="B35" s="4">
        <v>1082</v>
      </c>
      <c r="C35" s="6">
        <v>0.156</v>
      </c>
      <c r="D35" s="4">
        <v>477</v>
      </c>
      <c r="E35" s="82">
        <v>0.127</v>
      </c>
      <c r="F35" s="4">
        <v>605</v>
      </c>
      <c r="G35" s="6">
        <v>0.189</v>
      </c>
    </row>
    <row r="36" spans="1:7" x14ac:dyDescent="0.4">
      <c r="A36" s="4" t="s">
        <v>262</v>
      </c>
      <c r="B36" s="4">
        <v>1547</v>
      </c>
      <c r="C36" s="6" t="s">
        <v>4</v>
      </c>
      <c r="D36" s="4">
        <v>859</v>
      </c>
      <c r="E36" s="5" t="s">
        <v>4</v>
      </c>
      <c r="F36" s="4">
        <v>688</v>
      </c>
      <c r="G36" s="5" t="s">
        <v>4</v>
      </c>
    </row>
    <row r="37" spans="1:7" x14ac:dyDescent="0.4">
      <c r="A37" s="4" t="s">
        <v>23</v>
      </c>
      <c r="B37" s="4">
        <v>1342</v>
      </c>
      <c r="C37" s="6">
        <v>0.86699999999999999</v>
      </c>
      <c r="D37" s="4">
        <v>726</v>
      </c>
      <c r="E37" s="81">
        <v>0.84499999999999997</v>
      </c>
      <c r="F37" s="4">
        <v>616</v>
      </c>
      <c r="G37" s="6">
        <v>0.89500000000000002</v>
      </c>
    </row>
    <row r="38" spans="1:7" x14ac:dyDescent="0.4">
      <c r="A38" s="4" t="s">
        <v>12</v>
      </c>
      <c r="B38" s="4">
        <v>411</v>
      </c>
      <c r="C38" s="6">
        <v>0.26600000000000001</v>
      </c>
      <c r="D38" s="4">
        <v>181</v>
      </c>
      <c r="E38" s="82">
        <v>0.21099999999999999</v>
      </c>
      <c r="F38" s="4">
        <v>230</v>
      </c>
      <c r="G38" s="6">
        <v>0.33400000000000002</v>
      </c>
    </row>
    <row r="39" spans="1:7" x14ac:dyDescent="0.4">
      <c r="A39" s="4" t="s">
        <v>393</v>
      </c>
      <c r="B39" s="4">
        <v>201</v>
      </c>
      <c r="C39" s="6" t="s">
        <v>4</v>
      </c>
      <c r="D39" s="4">
        <v>199</v>
      </c>
      <c r="E39" s="5" t="s">
        <v>4</v>
      </c>
      <c r="F39" s="4">
        <v>2</v>
      </c>
      <c r="G39" s="5" t="s">
        <v>4</v>
      </c>
    </row>
    <row r="40" spans="1:7" x14ac:dyDescent="0.4">
      <c r="A40" s="4" t="s">
        <v>23</v>
      </c>
      <c r="B40" s="4">
        <v>134</v>
      </c>
      <c r="C40" s="6">
        <v>0.66700000000000004</v>
      </c>
      <c r="D40" s="4">
        <v>134</v>
      </c>
      <c r="E40" s="6">
        <v>0.67300000000000004</v>
      </c>
      <c r="F40" s="4">
        <v>0</v>
      </c>
      <c r="G40" s="6">
        <v>0</v>
      </c>
    </row>
    <row r="41" spans="1:7" x14ac:dyDescent="0.4">
      <c r="A41" s="4" t="s">
        <v>12</v>
      </c>
      <c r="B41" s="4">
        <v>22</v>
      </c>
      <c r="C41" s="6">
        <v>0.109</v>
      </c>
      <c r="D41" s="4">
        <v>22</v>
      </c>
      <c r="E41" s="6">
        <v>0.111</v>
      </c>
      <c r="F41" s="4">
        <v>0</v>
      </c>
      <c r="G41" s="6">
        <v>0</v>
      </c>
    </row>
    <row r="42" spans="1:7" x14ac:dyDescent="0.4">
      <c r="A42" s="4" t="s">
        <v>394</v>
      </c>
      <c r="B42" s="4">
        <v>25</v>
      </c>
      <c r="C42" s="6" t="s">
        <v>4</v>
      </c>
      <c r="D42" s="4">
        <v>25</v>
      </c>
      <c r="E42" s="6" t="s">
        <v>4</v>
      </c>
      <c r="F42" s="4">
        <v>0</v>
      </c>
      <c r="G42" s="6" t="s">
        <v>4</v>
      </c>
    </row>
    <row r="43" spans="1:7" x14ac:dyDescent="0.4">
      <c r="A43" s="4" t="s">
        <v>23</v>
      </c>
      <c r="B43" s="4">
        <v>25</v>
      </c>
      <c r="C43" s="6">
        <v>1</v>
      </c>
      <c r="D43" s="4">
        <v>25</v>
      </c>
      <c r="E43" s="6">
        <v>1</v>
      </c>
      <c r="F43" s="4">
        <v>0</v>
      </c>
      <c r="G43" s="6" t="s">
        <v>33</v>
      </c>
    </row>
    <row r="44" spans="1:7" x14ac:dyDescent="0.4">
      <c r="A44" s="4" t="s">
        <v>12</v>
      </c>
      <c r="B44" s="4">
        <v>0</v>
      </c>
      <c r="C44" s="6">
        <v>0</v>
      </c>
      <c r="D44" s="5">
        <v>0</v>
      </c>
      <c r="E44" s="6">
        <v>0</v>
      </c>
      <c r="F44" s="4">
        <v>0</v>
      </c>
      <c r="G44" s="6" t="s">
        <v>33</v>
      </c>
    </row>
    <row r="45" spans="1:7" x14ac:dyDescent="0.4">
      <c r="A45" s="4" t="s">
        <v>258</v>
      </c>
      <c r="B45" s="5">
        <v>0</v>
      </c>
      <c r="C45" s="6" t="s">
        <v>4</v>
      </c>
      <c r="D45" s="5">
        <v>0</v>
      </c>
      <c r="E45" s="6" t="s">
        <v>4</v>
      </c>
      <c r="F45" s="5">
        <v>0</v>
      </c>
      <c r="G45" s="5" t="s">
        <v>4</v>
      </c>
    </row>
    <row r="46" spans="1:7" x14ac:dyDescent="0.4">
      <c r="A46" s="4" t="s">
        <v>23</v>
      </c>
      <c r="B46" s="5">
        <v>0</v>
      </c>
      <c r="C46" s="6" t="s">
        <v>33</v>
      </c>
      <c r="D46" s="5">
        <v>0</v>
      </c>
      <c r="E46" s="6" t="s">
        <v>33</v>
      </c>
      <c r="F46" s="5">
        <v>0</v>
      </c>
      <c r="G46" s="5" t="s">
        <v>33</v>
      </c>
    </row>
    <row r="47" spans="1:7" x14ac:dyDescent="0.4">
      <c r="A47" s="4" t="s">
        <v>12</v>
      </c>
      <c r="B47" s="5">
        <v>0</v>
      </c>
      <c r="C47" s="6" t="s">
        <v>33</v>
      </c>
      <c r="D47" s="5">
        <v>0</v>
      </c>
      <c r="E47" s="6" t="s">
        <v>33</v>
      </c>
      <c r="F47" s="5">
        <v>0</v>
      </c>
      <c r="G47" s="5" t="s">
        <v>33</v>
      </c>
    </row>
    <row r="48" spans="1:7" x14ac:dyDescent="0.4">
      <c r="A48" s="4" t="s">
        <v>259</v>
      </c>
      <c r="B48" s="5">
        <v>0</v>
      </c>
      <c r="C48" s="6" t="s">
        <v>4</v>
      </c>
      <c r="D48" s="5">
        <v>0</v>
      </c>
      <c r="E48" s="6" t="s">
        <v>4</v>
      </c>
      <c r="F48" s="5">
        <v>0</v>
      </c>
      <c r="G48" s="5" t="s">
        <v>4</v>
      </c>
    </row>
    <row r="49" spans="1:7" x14ac:dyDescent="0.4">
      <c r="A49" s="4" t="s">
        <v>23</v>
      </c>
      <c r="B49" s="5">
        <v>0</v>
      </c>
      <c r="C49" s="6" t="s">
        <v>33</v>
      </c>
      <c r="D49" s="5">
        <v>0</v>
      </c>
      <c r="E49" s="6" t="s">
        <v>33</v>
      </c>
      <c r="F49" s="5">
        <v>0</v>
      </c>
      <c r="G49" s="5" t="s">
        <v>33</v>
      </c>
    </row>
    <row r="50" spans="1:7" x14ac:dyDescent="0.4">
      <c r="A50" s="4" t="s">
        <v>12</v>
      </c>
      <c r="B50" s="5">
        <v>0</v>
      </c>
      <c r="C50" s="5" t="s">
        <v>33</v>
      </c>
      <c r="D50" s="5">
        <v>0</v>
      </c>
      <c r="E50" s="5" t="s">
        <v>33</v>
      </c>
      <c r="F50" s="5">
        <v>0</v>
      </c>
      <c r="G50" s="5" t="s">
        <v>33</v>
      </c>
    </row>
    <row r="51" spans="1:7" x14ac:dyDescent="0.4">
      <c r="A51" s="4" t="s">
        <v>260</v>
      </c>
      <c r="B51" s="5">
        <v>613</v>
      </c>
      <c r="C51" s="5" t="s">
        <v>4</v>
      </c>
      <c r="D51" s="5">
        <v>389</v>
      </c>
      <c r="E51" s="5" t="s">
        <v>4</v>
      </c>
      <c r="F51" s="5">
        <v>224</v>
      </c>
      <c r="G51" s="5" t="s">
        <v>4</v>
      </c>
    </row>
    <row r="52" spans="1:7" x14ac:dyDescent="0.4">
      <c r="A52" s="4" t="s">
        <v>23</v>
      </c>
      <c r="B52" s="5">
        <v>409</v>
      </c>
      <c r="C52" s="82">
        <v>0.66700000000000004</v>
      </c>
      <c r="D52" s="5">
        <v>263</v>
      </c>
      <c r="E52" s="82">
        <v>0.67600000000000005</v>
      </c>
      <c r="F52" s="5">
        <v>146</v>
      </c>
      <c r="G52" s="6">
        <v>0.65200000000000002</v>
      </c>
    </row>
    <row r="53" spans="1:7" x14ac:dyDescent="0.4">
      <c r="A53" s="4" t="s">
        <v>12</v>
      </c>
      <c r="B53" s="5">
        <v>92</v>
      </c>
      <c r="C53" s="82">
        <v>0.15</v>
      </c>
      <c r="D53" s="5">
        <v>35</v>
      </c>
      <c r="E53" s="82">
        <v>0.09</v>
      </c>
      <c r="F53" s="5">
        <v>57</v>
      </c>
      <c r="G53" s="6">
        <v>0.254</v>
      </c>
    </row>
    <row r="54" spans="1:7" x14ac:dyDescent="0.4">
      <c r="A54" s="4" t="s">
        <v>261</v>
      </c>
      <c r="B54" s="5">
        <v>5140</v>
      </c>
      <c r="C54" s="5" t="s">
        <v>4</v>
      </c>
      <c r="D54" s="5">
        <v>2658</v>
      </c>
      <c r="E54" s="5" t="s">
        <v>4</v>
      </c>
      <c r="F54" s="5">
        <v>2482</v>
      </c>
      <c r="G54" s="6" t="s">
        <v>4</v>
      </c>
    </row>
    <row r="55" spans="1:7" x14ac:dyDescent="0.4">
      <c r="A55" s="4" t="s">
        <v>23</v>
      </c>
      <c r="B55" s="5">
        <v>3192</v>
      </c>
      <c r="C55" s="82">
        <v>0.621</v>
      </c>
      <c r="D55" s="5">
        <v>1766</v>
      </c>
      <c r="E55" s="82">
        <v>0.66400000000000003</v>
      </c>
      <c r="F55" s="5">
        <v>1426</v>
      </c>
      <c r="G55" s="6">
        <v>0.57499999999999996</v>
      </c>
    </row>
    <row r="56" spans="1:7" x14ac:dyDescent="0.4">
      <c r="A56" s="4" t="s">
        <v>12</v>
      </c>
      <c r="B56" s="5">
        <v>379</v>
      </c>
      <c r="C56" s="82">
        <v>7.3999999999999996E-2</v>
      </c>
      <c r="D56" s="5">
        <v>276</v>
      </c>
      <c r="E56" s="82">
        <v>0.104</v>
      </c>
      <c r="F56" s="5">
        <v>103</v>
      </c>
      <c r="G56" s="6">
        <v>4.1000000000000002E-2</v>
      </c>
    </row>
    <row r="57" spans="1:7" x14ac:dyDescent="0.4">
      <c r="A57" s="4" t="s">
        <v>395</v>
      </c>
      <c r="B57" s="5">
        <v>10997</v>
      </c>
      <c r="C57" s="5" t="s">
        <v>4</v>
      </c>
      <c r="D57" s="5">
        <v>5915</v>
      </c>
      <c r="E57" s="5" t="s">
        <v>4</v>
      </c>
      <c r="F57" s="5">
        <v>5082</v>
      </c>
      <c r="G57" s="6" t="s">
        <v>4</v>
      </c>
    </row>
    <row r="58" spans="1:7" x14ac:dyDescent="0.4">
      <c r="A58" s="4" t="s">
        <v>23</v>
      </c>
      <c r="B58" s="5">
        <v>7181</v>
      </c>
      <c r="C58" s="82">
        <v>0.65300000000000002</v>
      </c>
      <c r="D58" s="5">
        <v>3965</v>
      </c>
      <c r="E58" s="81">
        <v>0.67</v>
      </c>
      <c r="F58" s="5">
        <v>3216</v>
      </c>
      <c r="G58" s="6">
        <v>0.63300000000000001</v>
      </c>
    </row>
    <row r="59" spans="1:7" x14ac:dyDescent="0.4">
      <c r="A59" s="4" t="s">
        <v>12</v>
      </c>
      <c r="B59" s="5">
        <v>1142</v>
      </c>
      <c r="C59" s="82">
        <v>0.104</v>
      </c>
      <c r="D59" s="5">
        <v>607</v>
      </c>
      <c r="E59" s="81">
        <v>0.10299999999999999</v>
      </c>
      <c r="F59" s="5">
        <v>535</v>
      </c>
      <c r="G59" s="6">
        <v>0.105</v>
      </c>
    </row>
    <row r="60" spans="1:7" s="97" customFormat="1" x14ac:dyDescent="0.4">
      <c r="A60" s="97" t="s">
        <v>27</v>
      </c>
    </row>
    <row r="61" spans="1:7" x14ac:dyDescent="0.4">
      <c r="A61" s="4" t="s">
        <v>9</v>
      </c>
      <c r="B61" s="5" t="s">
        <v>4</v>
      </c>
      <c r="C61" s="82">
        <v>0.34499999999999997</v>
      </c>
      <c r="D61" s="5" t="s">
        <v>4</v>
      </c>
      <c r="E61" s="81">
        <v>0.29699999999999999</v>
      </c>
      <c r="F61" s="5" t="s">
        <v>4</v>
      </c>
      <c r="G61" s="6">
        <v>0.39200000000000002</v>
      </c>
    </row>
    <row r="62" spans="1:7" x14ac:dyDescent="0.4">
      <c r="A62" s="4" t="s">
        <v>10</v>
      </c>
      <c r="B62" s="5" t="s">
        <v>4</v>
      </c>
      <c r="C62" s="82">
        <v>0.249</v>
      </c>
      <c r="D62" s="5" t="s">
        <v>4</v>
      </c>
      <c r="E62" s="81">
        <v>0.21</v>
      </c>
      <c r="F62" s="5" t="s">
        <v>4</v>
      </c>
      <c r="G62" s="6">
        <v>0.30099999999999999</v>
      </c>
    </row>
    <row r="63" spans="1:7" x14ac:dyDescent="0.4">
      <c r="A63" s="4" t="s">
        <v>11</v>
      </c>
      <c r="B63" s="5" t="s">
        <v>4</v>
      </c>
      <c r="C63" s="82">
        <v>0.16400000000000001</v>
      </c>
      <c r="D63" s="5" t="s">
        <v>4</v>
      </c>
      <c r="E63" s="81">
        <v>0.11899999999999999</v>
      </c>
      <c r="F63" s="5" t="s">
        <v>4</v>
      </c>
      <c r="G63" s="6">
        <v>0.20399999999999999</v>
      </c>
    </row>
    <row r="64" spans="1:7" x14ac:dyDescent="0.4">
      <c r="A64" s="4" t="s">
        <v>12</v>
      </c>
      <c r="B64" s="5" t="s">
        <v>4</v>
      </c>
      <c r="C64" s="82">
        <v>2.3E-2</v>
      </c>
      <c r="D64" s="5" t="s">
        <v>4</v>
      </c>
      <c r="E64" s="81">
        <v>1</v>
      </c>
      <c r="F64" s="5" t="s">
        <v>4</v>
      </c>
      <c r="G64" s="6">
        <v>3.5000000000000003E-2</v>
      </c>
    </row>
    <row r="65" spans="1:7" s="97" customFormat="1" x14ac:dyDescent="0.4">
      <c r="A65" s="97" t="s">
        <v>34</v>
      </c>
    </row>
    <row r="66" spans="1:7" x14ac:dyDescent="0.4">
      <c r="A66" s="4" t="s">
        <v>286</v>
      </c>
      <c r="B66" s="83">
        <v>34867</v>
      </c>
      <c r="C66" s="5" t="s">
        <v>4</v>
      </c>
      <c r="D66" s="83">
        <v>42467</v>
      </c>
      <c r="E66" s="5" t="s">
        <v>4</v>
      </c>
      <c r="F66" s="83">
        <v>26082</v>
      </c>
      <c r="G66" s="5" t="s">
        <v>4</v>
      </c>
    </row>
    <row r="67" spans="1:7" x14ac:dyDescent="0.4">
      <c r="A67" s="4" t="s">
        <v>9</v>
      </c>
      <c r="B67" s="5">
        <v>22925</v>
      </c>
      <c r="C67" s="5" t="s">
        <v>4</v>
      </c>
      <c r="D67" s="83">
        <v>32477</v>
      </c>
      <c r="E67" s="5" t="s">
        <v>4</v>
      </c>
      <c r="F67" s="5">
        <v>13641</v>
      </c>
      <c r="G67" s="5" t="s">
        <v>4</v>
      </c>
    </row>
    <row r="68" spans="1:7" x14ac:dyDescent="0.4">
      <c r="A68" s="4" t="s">
        <v>10</v>
      </c>
      <c r="B68" s="5">
        <v>32218</v>
      </c>
      <c r="C68" s="5" t="s">
        <v>4</v>
      </c>
      <c r="D68" s="83">
        <v>41900</v>
      </c>
      <c r="E68" s="5" t="s">
        <v>4</v>
      </c>
      <c r="F68" s="83">
        <v>24474</v>
      </c>
      <c r="G68" s="5" t="s">
        <v>4</v>
      </c>
    </row>
    <row r="69" spans="1:7" x14ac:dyDescent="0.4">
      <c r="A69" s="4" t="s">
        <v>11</v>
      </c>
      <c r="B69" s="83">
        <v>33846</v>
      </c>
      <c r="C69" s="5" t="s">
        <v>4</v>
      </c>
      <c r="D69" s="5">
        <v>42364</v>
      </c>
      <c r="E69" s="5" t="s">
        <v>4</v>
      </c>
      <c r="F69" s="83">
        <v>26893</v>
      </c>
      <c r="G69" s="5" t="s">
        <v>4</v>
      </c>
    </row>
    <row r="70" spans="1:7" x14ac:dyDescent="0.4">
      <c r="A70" s="4" t="s">
        <v>18</v>
      </c>
      <c r="B70" s="83">
        <v>60400</v>
      </c>
      <c r="C70" s="5" t="s">
        <v>4</v>
      </c>
      <c r="D70" s="83">
        <v>60204</v>
      </c>
      <c r="E70" s="5" t="s">
        <v>4</v>
      </c>
      <c r="F70" s="83">
        <v>60526</v>
      </c>
      <c r="G70" s="5" t="s">
        <v>4</v>
      </c>
    </row>
    <row r="71" spans="1:7" x14ac:dyDescent="0.4">
      <c r="A71" s="4" t="s">
        <v>19</v>
      </c>
      <c r="B71" s="83">
        <v>54674</v>
      </c>
      <c r="C71" s="5" t="s">
        <v>4</v>
      </c>
      <c r="D71" s="5">
        <v>54306</v>
      </c>
      <c r="E71" s="5" t="s">
        <v>4</v>
      </c>
      <c r="F71" s="5">
        <v>55455</v>
      </c>
      <c r="G71" s="5" t="s">
        <v>4</v>
      </c>
    </row>
    <row r="72" spans="1:7" s="97" customFormat="1" ht="12.6" customHeight="1" x14ac:dyDescent="0.4">
      <c r="A72" s="97" t="s">
        <v>30</v>
      </c>
    </row>
    <row r="73" spans="1:7" s="103" customFormat="1" x14ac:dyDescent="0.4">
      <c r="A73" s="103" t="s">
        <v>396</v>
      </c>
    </row>
  </sheetData>
  <mergeCells count="8">
    <mergeCell ref="A73:XFD73"/>
    <mergeCell ref="A72:XFD72"/>
    <mergeCell ref="A1:XFD1"/>
    <mergeCell ref="A2:XFD2"/>
    <mergeCell ref="A4:XFD4"/>
    <mergeCell ref="A32:XFD32"/>
    <mergeCell ref="A60:XFD60"/>
    <mergeCell ref="A65:XFD65"/>
  </mergeCells>
  <hyperlinks>
    <hyperlink ref="A2" location="'Table of Contents'!A1" display="Return to Table of Contents" xr:uid="{06929F35-3955-4758-8FBC-D0CD343B6B8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B1C32-E74B-4711-BD02-7BE79BBDBA26}">
  <dimension ref="A1:G31"/>
  <sheetViews>
    <sheetView workbookViewId="0">
      <selection sqref="A1:XFD1"/>
    </sheetView>
  </sheetViews>
  <sheetFormatPr defaultColWidth="0" defaultRowHeight="12.3" zeroHeight="1" x14ac:dyDescent="0.4"/>
  <cols>
    <col min="1" max="1" width="38.1171875" style="84" bestFit="1" customWidth="1"/>
    <col min="2" max="2" width="33.1171875" style="4" bestFit="1" customWidth="1"/>
    <col min="3" max="3" width="18.29296875" style="4" customWidth="1"/>
    <col min="4" max="4" width="29.1171875" style="4" customWidth="1"/>
    <col min="5" max="5" width="29.703125" style="4" customWidth="1"/>
    <col min="6" max="6" width="32" style="4" customWidth="1"/>
    <col min="7" max="7" width="33.5859375" style="4" customWidth="1"/>
    <col min="8" max="16384" width="8.87890625" style="4" hidden="1"/>
  </cols>
  <sheetData>
    <row r="1" spans="1:7" s="98" customFormat="1" ht="15.4" customHeight="1" x14ac:dyDescent="0.5">
      <c r="A1" s="98" t="s">
        <v>72</v>
      </c>
    </row>
    <row r="2" spans="1:7" s="99" customFormat="1" x14ac:dyDescent="0.4">
      <c r="A2" s="99" t="s">
        <v>1</v>
      </c>
    </row>
    <row r="3" spans="1:7" s="9" customFormat="1" ht="90" x14ac:dyDescent="0.5">
      <c r="A3" s="52" t="s">
        <v>2</v>
      </c>
      <c r="B3" s="9" t="s">
        <v>35</v>
      </c>
      <c r="C3" s="9" t="s">
        <v>36</v>
      </c>
      <c r="D3" s="74" t="s">
        <v>37</v>
      </c>
      <c r="E3" s="74" t="s">
        <v>38</v>
      </c>
      <c r="F3" s="74" t="s">
        <v>39</v>
      </c>
      <c r="G3" s="74" t="s">
        <v>40</v>
      </c>
    </row>
    <row r="4" spans="1:7" x14ac:dyDescent="0.4">
      <c r="A4" s="84" t="s">
        <v>41</v>
      </c>
      <c r="B4" s="4">
        <v>19022</v>
      </c>
      <c r="C4" s="5" t="s">
        <v>4</v>
      </c>
      <c r="D4" s="75">
        <v>15943</v>
      </c>
      <c r="E4" s="76">
        <v>0.83799999999999997</v>
      </c>
      <c r="F4" s="77">
        <v>3079</v>
      </c>
      <c r="G4" s="78">
        <v>0.16200000000000001</v>
      </c>
    </row>
    <row r="5" spans="1:7" x14ac:dyDescent="0.4">
      <c r="A5" s="84" t="s">
        <v>243</v>
      </c>
      <c r="B5" s="4">
        <v>7423</v>
      </c>
      <c r="C5" s="7">
        <v>0.39</v>
      </c>
      <c r="D5" s="77" t="s">
        <v>4</v>
      </c>
      <c r="E5" s="79" t="s">
        <v>4</v>
      </c>
      <c r="F5" s="77" t="s">
        <v>4</v>
      </c>
      <c r="G5" s="77" t="s">
        <v>4</v>
      </c>
    </row>
    <row r="6" spans="1:7" x14ac:dyDescent="0.4">
      <c r="A6" s="84" t="s">
        <v>244</v>
      </c>
      <c r="B6" s="4">
        <v>11599</v>
      </c>
      <c r="C6" s="7">
        <v>0.61</v>
      </c>
      <c r="D6" s="75">
        <v>8520</v>
      </c>
      <c r="E6" s="76">
        <v>0.73499999999999999</v>
      </c>
      <c r="F6" s="77">
        <v>3079</v>
      </c>
      <c r="G6" s="78">
        <v>0.26500000000000001</v>
      </c>
    </row>
    <row r="7" spans="1:7" s="97" customFormat="1" x14ac:dyDescent="0.4">
      <c r="A7" s="97" t="s">
        <v>242</v>
      </c>
    </row>
    <row r="8" spans="1:7" x14ac:dyDescent="0.4">
      <c r="A8" s="84" t="s">
        <v>245</v>
      </c>
      <c r="B8" s="4">
        <v>11596</v>
      </c>
      <c r="C8" s="7">
        <v>0.61</v>
      </c>
      <c r="D8" s="75">
        <v>8517</v>
      </c>
      <c r="E8" s="76">
        <v>0.73399999999999999</v>
      </c>
      <c r="F8" s="77">
        <v>3079</v>
      </c>
      <c r="G8" s="78">
        <v>0.26600000000000001</v>
      </c>
    </row>
    <row r="9" spans="1:7" x14ac:dyDescent="0.4">
      <c r="A9" s="84" t="s">
        <v>246</v>
      </c>
      <c r="B9" s="4">
        <v>1413</v>
      </c>
      <c r="C9" s="7">
        <v>7.3999999999999996E-2</v>
      </c>
      <c r="D9" s="79">
        <v>1332</v>
      </c>
      <c r="E9" s="76">
        <v>0.94299999999999995</v>
      </c>
      <c r="F9" s="77">
        <v>81</v>
      </c>
      <c r="G9" s="78">
        <v>5.7000000000000002E-2</v>
      </c>
    </row>
    <row r="10" spans="1:7" x14ac:dyDescent="0.4">
      <c r="A10" s="84" t="s">
        <v>247</v>
      </c>
      <c r="B10" s="4">
        <v>7874</v>
      </c>
      <c r="C10" s="7">
        <v>0.41399999999999998</v>
      </c>
      <c r="D10" s="75">
        <v>6080</v>
      </c>
      <c r="E10" s="76">
        <v>0.77200000000000002</v>
      </c>
      <c r="F10" s="77">
        <v>1794</v>
      </c>
      <c r="G10" s="78">
        <v>0.22800000000000001</v>
      </c>
    </row>
    <row r="11" spans="1:7" x14ac:dyDescent="0.4">
      <c r="A11" s="84" t="s">
        <v>248</v>
      </c>
      <c r="B11" s="4">
        <v>2309</v>
      </c>
      <c r="C11" s="7">
        <v>0.121</v>
      </c>
      <c r="D11" s="79">
        <v>1105</v>
      </c>
      <c r="E11" s="76">
        <v>0.47899999999999998</v>
      </c>
      <c r="F11" s="77">
        <v>1204</v>
      </c>
      <c r="G11" s="78">
        <v>0.52100000000000002</v>
      </c>
    </row>
    <row r="12" spans="1:7" x14ac:dyDescent="0.4">
      <c r="A12" s="84" t="s">
        <v>249</v>
      </c>
      <c r="B12" s="4">
        <v>0</v>
      </c>
      <c r="C12" s="7">
        <v>0</v>
      </c>
      <c r="D12" s="79">
        <v>0</v>
      </c>
      <c r="E12" s="78" t="s">
        <v>33</v>
      </c>
      <c r="F12" s="77">
        <v>0</v>
      </c>
      <c r="G12" s="78" t="s">
        <v>33</v>
      </c>
    </row>
    <row r="13" spans="1:7" x14ac:dyDescent="0.4">
      <c r="A13" s="84" t="s">
        <v>246</v>
      </c>
      <c r="B13" s="4">
        <v>0</v>
      </c>
      <c r="C13" s="7">
        <v>0</v>
      </c>
      <c r="D13" s="79">
        <v>0</v>
      </c>
      <c r="E13" s="78" t="s">
        <v>33</v>
      </c>
      <c r="F13" s="77">
        <v>0</v>
      </c>
      <c r="G13" s="77" t="s">
        <v>33</v>
      </c>
    </row>
    <row r="14" spans="1:7" x14ac:dyDescent="0.4">
      <c r="A14" s="84" t="s">
        <v>247</v>
      </c>
      <c r="B14" s="4">
        <v>0</v>
      </c>
      <c r="C14" s="7">
        <v>0</v>
      </c>
      <c r="D14" s="79">
        <v>0</v>
      </c>
      <c r="E14" s="78" t="s">
        <v>33</v>
      </c>
      <c r="F14" s="77">
        <v>0</v>
      </c>
      <c r="G14" s="78" t="s">
        <v>33</v>
      </c>
    </row>
    <row r="15" spans="1:7" x14ac:dyDescent="0.4">
      <c r="A15" s="84" t="s">
        <v>248</v>
      </c>
      <c r="B15" s="4">
        <v>0</v>
      </c>
      <c r="C15" s="7">
        <v>0</v>
      </c>
      <c r="D15" s="79">
        <v>0</v>
      </c>
      <c r="E15" s="78" t="s">
        <v>33</v>
      </c>
      <c r="F15" s="77">
        <v>0</v>
      </c>
      <c r="G15" s="78" t="s">
        <v>33</v>
      </c>
    </row>
    <row r="16" spans="1:7" x14ac:dyDescent="0.4">
      <c r="A16" s="84" t="s">
        <v>250</v>
      </c>
      <c r="B16" s="4">
        <v>3</v>
      </c>
      <c r="C16" s="7">
        <v>0</v>
      </c>
      <c r="D16" s="79">
        <v>3</v>
      </c>
      <c r="E16" s="76">
        <v>1</v>
      </c>
      <c r="F16" s="77">
        <v>0</v>
      </c>
      <c r="G16" s="78">
        <v>0</v>
      </c>
    </row>
    <row r="17" spans="1:7" x14ac:dyDescent="0.4">
      <c r="A17" s="84" t="s">
        <v>246</v>
      </c>
      <c r="B17" s="4">
        <v>0</v>
      </c>
      <c r="C17" s="7">
        <v>0</v>
      </c>
      <c r="D17" s="79">
        <v>0</v>
      </c>
      <c r="E17" s="78" t="s">
        <v>33</v>
      </c>
      <c r="F17" s="77">
        <v>0</v>
      </c>
      <c r="G17" s="77" t="s">
        <v>33</v>
      </c>
    </row>
    <row r="18" spans="1:7" x14ac:dyDescent="0.4">
      <c r="A18" s="84" t="s">
        <v>247</v>
      </c>
      <c r="B18" s="4">
        <v>3</v>
      </c>
      <c r="C18" s="7">
        <v>0</v>
      </c>
      <c r="D18" s="79">
        <v>3</v>
      </c>
      <c r="E18" s="76">
        <v>1</v>
      </c>
      <c r="F18" s="77">
        <v>0</v>
      </c>
      <c r="G18" s="78">
        <v>0</v>
      </c>
    </row>
    <row r="19" spans="1:7" x14ac:dyDescent="0.4">
      <c r="A19" s="84" t="s">
        <v>248</v>
      </c>
      <c r="B19" s="4">
        <v>0</v>
      </c>
      <c r="C19" s="7">
        <v>0</v>
      </c>
      <c r="D19" s="79">
        <v>0</v>
      </c>
      <c r="E19" s="78" t="s">
        <v>33</v>
      </c>
      <c r="F19" s="77">
        <v>0</v>
      </c>
      <c r="G19" s="78" t="s">
        <v>33</v>
      </c>
    </row>
    <row r="20" spans="1:7" x14ac:dyDescent="0.4">
      <c r="A20" s="84" t="s">
        <v>251</v>
      </c>
      <c r="B20" s="4">
        <v>0</v>
      </c>
      <c r="C20" s="7">
        <v>0</v>
      </c>
      <c r="D20" s="79">
        <v>0</v>
      </c>
      <c r="E20" s="78" t="s">
        <v>33</v>
      </c>
      <c r="F20" s="77">
        <v>0</v>
      </c>
      <c r="G20" s="78" t="s">
        <v>33</v>
      </c>
    </row>
    <row r="21" spans="1:7" x14ac:dyDescent="0.4">
      <c r="A21" s="84" t="s">
        <v>246</v>
      </c>
      <c r="B21" s="4">
        <v>0</v>
      </c>
      <c r="C21" s="7">
        <v>0</v>
      </c>
      <c r="D21" s="79">
        <v>0</v>
      </c>
      <c r="E21" s="78" t="s">
        <v>33</v>
      </c>
      <c r="F21" s="77">
        <v>0</v>
      </c>
      <c r="G21" s="77" t="s">
        <v>33</v>
      </c>
    </row>
    <row r="22" spans="1:7" x14ac:dyDescent="0.4">
      <c r="A22" s="84" t="s">
        <v>247</v>
      </c>
      <c r="B22" s="4">
        <v>0</v>
      </c>
      <c r="C22" s="7">
        <v>0</v>
      </c>
      <c r="D22" s="79">
        <v>0</v>
      </c>
      <c r="E22" s="78" t="s">
        <v>33</v>
      </c>
      <c r="F22" s="77">
        <v>0</v>
      </c>
      <c r="G22" s="78" t="s">
        <v>33</v>
      </c>
    </row>
    <row r="23" spans="1:7" x14ac:dyDescent="0.4">
      <c r="A23" s="84" t="s">
        <v>248</v>
      </c>
      <c r="B23" s="4">
        <v>0</v>
      </c>
      <c r="C23" s="7">
        <v>0</v>
      </c>
      <c r="D23" s="79">
        <v>0</v>
      </c>
      <c r="E23" s="78" t="s">
        <v>33</v>
      </c>
      <c r="F23" s="77">
        <v>0</v>
      </c>
      <c r="G23" s="78" t="s">
        <v>33</v>
      </c>
    </row>
    <row r="24" spans="1:7" s="97" customFormat="1" x14ac:dyDescent="0.4">
      <c r="A24" s="97" t="s">
        <v>42</v>
      </c>
    </row>
    <row r="25" spans="1:7" x14ac:dyDescent="0.4">
      <c r="A25" s="84" t="s">
        <v>252</v>
      </c>
      <c r="B25" s="4">
        <v>13758</v>
      </c>
      <c r="C25" s="5" t="s">
        <v>4</v>
      </c>
      <c r="D25" s="75">
        <v>11933</v>
      </c>
      <c r="E25" s="76">
        <v>0.86699999999999999</v>
      </c>
      <c r="F25" s="77">
        <v>1825</v>
      </c>
      <c r="G25" s="78">
        <v>0.13300000000000001</v>
      </c>
    </row>
    <row r="26" spans="1:7" x14ac:dyDescent="0.4">
      <c r="A26" s="84" t="s">
        <v>243</v>
      </c>
      <c r="B26" s="4">
        <v>5108</v>
      </c>
      <c r="C26" s="7">
        <v>0.371</v>
      </c>
      <c r="D26" s="77" t="s">
        <v>4</v>
      </c>
      <c r="E26" s="78" t="s">
        <v>4</v>
      </c>
      <c r="F26" s="77" t="s">
        <v>4</v>
      </c>
      <c r="G26" s="78" t="s">
        <v>4</v>
      </c>
    </row>
    <row r="27" spans="1:7" x14ac:dyDescent="0.4">
      <c r="A27" s="84" t="s">
        <v>244</v>
      </c>
      <c r="B27" s="4">
        <v>8650</v>
      </c>
      <c r="C27" s="7">
        <v>0.629</v>
      </c>
      <c r="D27" s="75">
        <v>6825</v>
      </c>
      <c r="E27" s="76">
        <v>0.78900000000000003</v>
      </c>
      <c r="F27" s="77">
        <v>1825</v>
      </c>
      <c r="G27" s="78">
        <v>0.21099999999999999</v>
      </c>
    </row>
    <row r="28" spans="1:7" x14ac:dyDescent="0.4">
      <c r="A28" s="84" t="s">
        <v>245</v>
      </c>
      <c r="B28" s="4">
        <v>8650</v>
      </c>
      <c r="C28" s="7">
        <v>0.629</v>
      </c>
      <c r="D28" s="75">
        <v>6825</v>
      </c>
      <c r="E28" s="76">
        <v>0.78900000000000003</v>
      </c>
      <c r="F28" s="77">
        <v>1825</v>
      </c>
      <c r="G28" s="78">
        <v>0.21099999999999999</v>
      </c>
    </row>
    <row r="29" spans="1:7" x14ac:dyDescent="0.4">
      <c r="A29" s="84" t="s">
        <v>251</v>
      </c>
      <c r="B29" s="4">
        <v>0</v>
      </c>
      <c r="C29" s="7">
        <v>0</v>
      </c>
      <c r="D29" s="79">
        <v>0</v>
      </c>
      <c r="E29" s="78" t="s">
        <v>33</v>
      </c>
      <c r="F29" s="77">
        <v>0</v>
      </c>
      <c r="G29" s="78" t="s">
        <v>33</v>
      </c>
    </row>
    <row r="30" spans="1:7" s="104" customFormat="1" ht="12.6" customHeight="1" x14ac:dyDescent="0.5">
      <c r="A30" s="104" t="s">
        <v>43</v>
      </c>
    </row>
    <row r="31" spans="1:7" s="103" customFormat="1" x14ac:dyDescent="0.4">
      <c r="A31" s="103" t="s">
        <v>396</v>
      </c>
    </row>
  </sheetData>
  <mergeCells count="6">
    <mergeCell ref="A31:XFD31"/>
    <mergeCell ref="A1:XFD1"/>
    <mergeCell ref="A2:XFD2"/>
    <mergeCell ref="A7:XFD7"/>
    <mergeCell ref="A24:XFD24"/>
    <mergeCell ref="A30:XFD30"/>
  </mergeCells>
  <hyperlinks>
    <hyperlink ref="A2" location="'Table of Contents'!A1" display="Return to Table of Contents" xr:uid="{785383C7-F416-4BC0-9063-9948A2B5273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FD20-DD2B-4463-A8D7-3C8A078D1FE8}">
  <dimension ref="A1:I78"/>
  <sheetViews>
    <sheetView zoomScale="95" zoomScaleNormal="95" workbookViewId="0">
      <selection sqref="A1:XFD1"/>
    </sheetView>
  </sheetViews>
  <sheetFormatPr defaultColWidth="0" defaultRowHeight="12.3" zeroHeight="1" x14ac:dyDescent="0.4"/>
  <cols>
    <col min="1" max="1" width="48.703125" style="4" customWidth="1"/>
    <col min="2" max="2" width="33.1171875" style="4" bestFit="1" customWidth="1"/>
    <col min="3" max="3" width="42.29296875" style="4" customWidth="1"/>
    <col min="4" max="4" width="47.1171875" style="4" bestFit="1" customWidth="1"/>
    <col min="5" max="6" width="8.87890625" style="4" hidden="1" customWidth="1"/>
    <col min="7" max="7" width="48.1171875" style="4" hidden="1" customWidth="1"/>
    <col min="8" max="8" width="7" style="4" hidden="1" customWidth="1"/>
    <col min="9" max="9" width="15.41015625" style="4" hidden="1" customWidth="1"/>
    <col min="10" max="16384" width="8.87890625" style="4" hidden="1"/>
  </cols>
  <sheetData>
    <row r="1" spans="1:9" s="98" customFormat="1" ht="15" x14ac:dyDescent="0.5">
      <c r="A1" s="98" t="s">
        <v>73</v>
      </c>
    </row>
    <row r="2" spans="1:9" s="99" customFormat="1" x14ac:dyDescent="0.4">
      <c r="A2" s="99" t="s">
        <v>1</v>
      </c>
    </row>
    <row r="3" spans="1:9" s="66" customFormat="1" ht="15" x14ac:dyDescent="0.5">
      <c r="A3" s="66" t="s">
        <v>2</v>
      </c>
      <c r="B3" s="66" t="s">
        <v>56</v>
      </c>
      <c r="C3" s="66" t="s">
        <v>74</v>
      </c>
      <c r="D3" s="66" t="s">
        <v>75</v>
      </c>
      <c r="G3" s="105"/>
      <c r="H3" s="105"/>
      <c r="I3" s="105"/>
    </row>
    <row r="4" spans="1:9" x14ac:dyDescent="0.4">
      <c r="A4" s="4" t="s">
        <v>44</v>
      </c>
      <c r="B4" s="67">
        <v>18804</v>
      </c>
      <c r="C4" s="67">
        <v>2580</v>
      </c>
      <c r="D4" s="7">
        <v>0.13700000000000001</v>
      </c>
      <c r="G4" s="68"/>
      <c r="H4" s="68"/>
      <c r="I4" s="68"/>
    </row>
    <row r="5" spans="1:9" s="104" customFormat="1" ht="13" customHeight="1" x14ac:dyDescent="0.5">
      <c r="A5" s="104" t="s">
        <v>253</v>
      </c>
    </row>
    <row r="6" spans="1:9" x14ac:dyDescent="0.4">
      <c r="A6" s="84" t="s">
        <v>107</v>
      </c>
      <c r="B6" s="67">
        <v>9733</v>
      </c>
      <c r="C6" s="4">
        <v>1364</v>
      </c>
      <c r="D6" s="7">
        <v>0.14000000000000001</v>
      </c>
      <c r="G6" s="69"/>
      <c r="H6" s="70"/>
      <c r="I6" s="70"/>
    </row>
    <row r="7" spans="1:9" x14ac:dyDescent="0.4">
      <c r="A7" s="4" t="s">
        <v>106</v>
      </c>
      <c r="B7" s="67">
        <v>9071</v>
      </c>
      <c r="C7" s="4">
        <v>1216</v>
      </c>
      <c r="D7" s="7">
        <v>0.13400000000000001</v>
      </c>
      <c r="G7" s="69"/>
      <c r="H7" s="70"/>
      <c r="I7" s="70"/>
    </row>
    <row r="8" spans="1:9" s="104" customFormat="1" ht="13" customHeight="1" x14ac:dyDescent="0.5">
      <c r="A8" s="104" t="s">
        <v>254</v>
      </c>
    </row>
    <row r="9" spans="1:9" x14ac:dyDescent="0.4">
      <c r="A9" s="4" t="s">
        <v>255</v>
      </c>
      <c r="B9" s="67">
        <v>10825</v>
      </c>
      <c r="C9" s="4">
        <v>1521</v>
      </c>
      <c r="D9" s="7">
        <v>0.14099999999999999</v>
      </c>
      <c r="G9" s="69"/>
      <c r="H9" s="70"/>
      <c r="I9" s="70"/>
    </row>
    <row r="10" spans="1:9" x14ac:dyDescent="0.4">
      <c r="A10" s="4" t="s">
        <v>256</v>
      </c>
      <c r="B10" s="4">
        <v>2</v>
      </c>
      <c r="C10" s="4">
        <v>2</v>
      </c>
      <c r="D10" s="7">
        <v>1</v>
      </c>
      <c r="G10" s="69"/>
      <c r="H10" s="70"/>
      <c r="I10" s="70"/>
    </row>
    <row r="11" spans="1:9" x14ac:dyDescent="0.4">
      <c r="A11" s="4" t="s">
        <v>257</v>
      </c>
      <c r="B11" s="4">
        <v>25</v>
      </c>
      <c r="C11" s="4">
        <v>0</v>
      </c>
      <c r="D11" s="7">
        <v>0</v>
      </c>
      <c r="G11" s="69"/>
      <c r="H11" s="70"/>
      <c r="I11" s="70"/>
    </row>
    <row r="12" spans="1:9" x14ac:dyDescent="0.4">
      <c r="A12" s="4" t="s">
        <v>258</v>
      </c>
      <c r="B12" s="4">
        <v>0</v>
      </c>
      <c r="C12" s="4">
        <v>0</v>
      </c>
      <c r="D12" s="82" t="s">
        <v>33</v>
      </c>
      <c r="G12" s="69"/>
      <c r="H12" s="70"/>
      <c r="I12" s="70"/>
    </row>
    <row r="13" spans="1:9" x14ac:dyDescent="0.4">
      <c r="A13" s="4" t="s">
        <v>259</v>
      </c>
      <c r="B13" s="4">
        <v>0</v>
      </c>
      <c r="C13" s="4">
        <v>0</v>
      </c>
      <c r="D13" s="5" t="s">
        <v>33</v>
      </c>
      <c r="G13" s="106"/>
      <c r="H13" s="106"/>
      <c r="I13" s="106"/>
    </row>
    <row r="14" spans="1:9" x14ac:dyDescent="0.4">
      <c r="A14" s="4" t="s">
        <v>260</v>
      </c>
      <c r="B14" s="4">
        <v>918</v>
      </c>
      <c r="C14" s="4">
        <v>140</v>
      </c>
      <c r="D14" s="7">
        <v>0.153</v>
      </c>
      <c r="G14" s="71"/>
      <c r="H14" s="71"/>
      <c r="I14" s="71"/>
    </row>
    <row r="15" spans="1:9" x14ac:dyDescent="0.4">
      <c r="A15" s="4" t="s">
        <v>261</v>
      </c>
      <c r="B15" s="67">
        <v>7034</v>
      </c>
      <c r="C15" s="4">
        <v>917</v>
      </c>
      <c r="D15" s="7">
        <v>0.13</v>
      </c>
      <c r="G15" s="71"/>
      <c r="H15" s="71"/>
      <c r="I15" s="71"/>
    </row>
    <row r="16" spans="1:9" x14ac:dyDescent="0.4">
      <c r="A16" s="4" t="s">
        <v>262</v>
      </c>
      <c r="B16" s="67">
        <v>1911</v>
      </c>
      <c r="C16" s="4">
        <v>400</v>
      </c>
      <c r="D16" s="7">
        <v>0.20899999999999999</v>
      </c>
    </row>
    <row r="17" spans="1:4" x14ac:dyDescent="0.4">
      <c r="A17" s="4" t="s">
        <v>263</v>
      </c>
      <c r="B17" s="67">
        <v>16791</v>
      </c>
      <c r="C17" s="4">
        <v>2159</v>
      </c>
      <c r="D17" s="7">
        <v>0.129</v>
      </c>
    </row>
    <row r="18" spans="1:4" s="104" customFormat="1" ht="14.1" x14ac:dyDescent="0.5">
      <c r="A18" s="104" t="s">
        <v>264</v>
      </c>
    </row>
    <row r="19" spans="1:4" x14ac:dyDescent="0.4">
      <c r="A19" s="4" t="s">
        <v>265</v>
      </c>
      <c r="B19" s="4">
        <v>1196</v>
      </c>
      <c r="C19" s="4">
        <v>0</v>
      </c>
      <c r="D19" s="72">
        <v>0</v>
      </c>
    </row>
    <row r="20" spans="1:4" x14ac:dyDescent="0.4">
      <c r="A20" s="4" t="s">
        <v>266</v>
      </c>
      <c r="B20" s="4">
        <v>3639</v>
      </c>
      <c r="C20" s="4">
        <v>111</v>
      </c>
      <c r="D20" s="8">
        <v>3.1E-2</v>
      </c>
    </row>
    <row r="21" spans="1:4" x14ac:dyDescent="0.4">
      <c r="A21" s="4" t="s">
        <v>267</v>
      </c>
      <c r="B21" s="4">
        <v>4848</v>
      </c>
      <c r="C21" s="4">
        <v>420</v>
      </c>
      <c r="D21" s="7">
        <v>8.6999999999999994E-2</v>
      </c>
    </row>
    <row r="22" spans="1:4" x14ac:dyDescent="0.4">
      <c r="A22" s="4" t="s">
        <v>268</v>
      </c>
      <c r="B22" s="4">
        <v>6266</v>
      </c>
      <c r="C22" s="4">
        <v>909</v>
      </c>
      <c r="D22" s="7">
        <v>0.14499999999999999</v>
      </c>
    </row>
    <row r="23" spans="1:4" x14ac:dyDescent="0.4">
      <c r="A23" s="4" t="s">
        <v>269</v>
      </c>
      <c r="B23" s="4">
        <v>1644</v>
      </c>
      <c r="C23" s="4">
        <v>529</v>
      </c>
      <c r="D23" s="7">
        <v>0.32200000000000001</v>
      </c>
    </row>
    <row r="24" spans="1:4" x14ac:dyDescent="0.4">
      <c r="A24" s="4" t="s">
        <v>270</v>
      </c>
      <c r="B24" s="4">
        <v>1211</v>
      </c>
      <c r="C24" s="4">
        <v>611</v>
      </c>
      <c r="D24" s="7">
        <v>0.505</v>
      </c>
    </row>
    <row r="25" spans="1:4" s="104" customFormat="1" ht="14.1" x14ac:dyDescent="0.5">
      <c r="A25" s="104" t="s">
        <v>271</v>
      </c>
    </row>
    <row r="26" spans="1:4" x14ac:dyDescent="0.4">
      <c r="A26" s="4" t="s">
        <v>272</v>
      </c>
      <c r="B26" s="5" t="s">
        <v>4</v>
      </c>
      <c r="C26" s="4">
        <v>792</v>
      </c>
      <c r="D26" s="73">
        <v>4.2000000000000003E-2</v>
      </c>
    </row>
    <row r="27" spans="1:4" x14ac:dyDescent="0.4">
      <c r="A27" s="4" t="s">
        <v>273</v>
      </c>
      <c r="B27" s="5">
        <v>4835</v>
      </c>
      <c r="C27" s="4">
        <v>0</v>
      </c>
      <c r="D27" s="73">
        <v>0</v>
      </c>
    </row>
    <row r="28" spans="1:4" x14ac:dyDescent="0.4">
      <c r="A28" s="4" t="s">
        <v>274</v>
      </c>
      <c r="B28" s="5">
        <v>1196</v>
      </c>
      <c r="C28" s="4">
        <v>0</v>
      </c>
      <c r="D28" s="73">
        <v>0</v>
      </c>
    </row>
    <row r="29" spans="1:4" x14ac:dyDescent="0.4">
      <c r="A29" s="4" t="s">
        <v>275</v>
      </c>
      <c r="B29" s="5">
        <v>3639</v>
      </c>
      <c r="C29" s="4">
        <v>0</v>
      </c>
      <c r="D29" s="73">
        <v>0</v>
      </c>
    </row>
    <row r="30" spans="1:4" x14ac:dyDescent="0.4">
      <c r="A30" s="4" t="s">
        <v>276</v>
      </c>
      <c r="B30" s="5">
        <v>11114</v>
      </c>
      <c r="C30" s="4">
        <v>262</v>
      </c>
      <c r="D30" s="73">
        <v>2.4E-2</v>
      </c>
    </row>
    <row r="31" spans="1:4" x14ac:dyDescent="0.4">
      <c r="A31" s="4" t="s">
        <v>277</v>
      </c>
      <c r="B31" s="5">
        <v>4848</v>
      </c>
      <c r="C31" s="4">
        <v>31</v>
      </c>
      <c r="D31" s="73">
        <v>6.0000000000000001E-3</v>
      </c>
    </row>
    <row r="32" spans="1:4" x14ac:dyDescent="0.4">
      <c r="A32" s="4" t="s">
        <v>278</v>
      </c>
      <c r="B32" s="5">
        <v>6266</v>
      </c>
      <c r="C32" s="4">
        <v>231</v>
      </c>
      <c r="D32" s="73">
        <v>3.6999999999999998E-2</v>
      </c>
    </row>
    <row r="33" spans="1:4" x14ac:dyDescent="0.4">
      <c r="A33" s="4" t="s">
        <v>26</v>
      </c>
      <c r="B33" s="5">
        <v>2855</v>
      </c>
      <c r="C33" s="4">
        <v>530</v>
      </c>
      <c r="D33" s="73">
        <v>0.186</v>
      </c>
    </row>
    <row r="34" spans="1:4" x14ac:dyDescent="0.4">
      <c r="A34" s="4" t="s">
        <v>279</v>
      </c>
      <c r="B34" s="5">
        <v>1644</v>
      </c>
      <c r="C34" s="4">
        <v>201</v>
      </c>
      <c r="D34" s="73">
        <v>0.122</v>
      </c>
    </row>
    <row r="35" spans="1:4" x14ac:dyDescent="0.4">
      <c r="A35" s="4" t="s">
        <v>280</v>
      </c>
      <c r="B35" s="5">
        <v>1211</v>
      </c>
      <c r="C35" s="4">
        <v>329</v>
      </c>
      <c r="D35" s="73">
        <v>0.27200000000000002</v>
      </c>
    </row>
    <row r="36" spans="1:4" x14ac:dyDescent="0.4">
      <c r="A36" s="4" t="s">
        <v>281</v>
      </c>
      <c r="B36" s="5" t="s">
        <v>4</v>
      </c>
      <c r="C36" s="4">
        <v>522</v>
      </c>
      <c r="D36" s="73">
        <v>2.8000000000000001E-2</v>
      </c>
    </row>
    <row r="37" spans="1:4" x14ac:dyDescent="0.4">
      <c r="A37" s="4" t="s">
        <v>273</v>
      </c>
      <c r="B37" s="5">
        <v>4835</v>
      </c>
      <c r="C37" s="4">
        <v>17</v>
      </c>
      <c r="D37" s="73">
        <v>4.0000000000000001E-3</v>
      </c>
    </row>
    <row r="38" spans="1:4" x14ac:dyDescent="0.4">
      <c r="A38" s="4" t="s">
        <v>274</v>
      </c>
      <c r="B38" s="5">
        <v>1196</v>
      </c>
      <c r="C38" s="4">
        <v>0</v>
      </c>
      <c r="D38" s="73">
        <v>0</v>
      </c>
    </row>
    <row r="39" spans="1:4" x14ac:dyDescent="0.4">
      <c r="A39" s="4" t="s">
        <v>275</v>
      </c>
      <c r="B39" s="5">
        <v>3639</v>
      </c>
      <c r="C39" s="4">
        <v>17</v>
      </c>
      <c r="D39" s="73">
        <v>5.0000000000000001E-3</v>
      </c>
    </row>
    <row r="40" spans="1:4" x14ac:dyDescent="0.4">
      <c r="A40" s="4" t="s">
        <v>276</v>
      </c>
      <c r="B40" s="5">
        <v>11114</v>
      </c>
      <c r="C40" s="4">
        <v>304</v>
      </c>
      <c r="D40" s="73">
        <v>2.7E-2</v>
      </c>
    </row>
    <row r="41" spans="1:4" x14ac:dyDescent="0.4">
      <c r="A41" s="4" t="s">
        <v>277</v>
      </c>
      <c r="B41" s="5">
        <v>4848</v>
      </c>
      <c r="C41" s="4">
        <v>155</v>
      </c>
      <c r="D41" s="73">
        <v>3.2000000000000001E-2</v>
      </c>
    </row>
    <row r="42" spans="1:4" x14ac:dyDescent="0.4">
      <c r="A42" s="4" t="s">
        <v>278</v>
      </c>
      <c r="B42" s="5">
        <v>6266</v>
      </c>
      <c r="C42" s="4">
        <v>149</v>
      </c>
      <c r="D42" s="73">
        <v>2.4E-2</v>
      </c>
    </row>
    <row r="43" spans="1:4" x14ac:dyDescent="0.4">
      <c r="A43" s="4" t="s">
        <v>26</v>
      </c>
      <c r="B43" s="5">
        <v>2855</v>
      </c>
      <c r="C43" s="4">
        <v>201</v>
      </c>
      <c r="D43" s="73">
        <v>7.0000000000000007E-2</v>
      </c>
    </row>
    <row r="44" spans="1:4" x14ac:dyDescent="0.4">
      <c r="A44" s="4" t="s">
        <v>279</v>
      </c>
      <c r="B44" s="5">
        <v>1644</v>
      </c>
      <c r="C44" s="4">
        <v>67</v>
      </c>
      <c r="D44" s="73">
        <v>4.1000000000000002E-2</v>
      </c>
    </row>
    <row r="45" spans="1:4" x14ac:dyDescent="0.4">
      <c r="A45" s="4" t="s">
        <v>280</v>
      </c>
      <c r="B45" s="5">
        <v>1211</v>
      </c>
      <c r="C45" s="4">
        <v>134</v>
      </c>
      <c r="D45" s="73">
        <v>0.111</v>
      </c>
    </row>
    <row r="46" spans="1:4" x14ac:dyDescent="0.4">
      <c r="A46" s="4" t="s">
        <v>282</v>
      </c>
      <c r="B46" s="5" t="s">
        <v>4</v>
      </c>
      <c r="C46" s="4">
        <v>875</v>
      </c>
      <c r="D46" s="73">
        <v>0.05</v>
      </c>
    </row>
    <row r="47" spans="1:4" x14ac:dyDescent="0.4">
      <c r="A47" s="4" t="s">
        <v>273</v>
      </c>
      <c r="B47" s="5">
        <v>3639</v>
      </c>
      <c r="C47" s="4">
        <v>111</v>
      </c>
      <c r="D47" s="73">
        <v>3.1E-2</v>
      </c>
    </row>
    <row r="48" spans="1:4" x14ac:dyDescent="0.4">
      <c r="A48" s="4" t="s">
        <v>276</v>
      </c>
      <c r="B48" s="5">
        <v>11114</v>
      </c>
      <c r="C48" s="4">
        <v>423</v>
      </c>
      <c r="D48" s="73">
        <v>3.7999999999999999E-2</v>
      </c>
    </row>
    <row r="49" spans="1:4" x14ac:dyDescent="0.4">
      <c r="A49" s="4" t="s">
        <v>277</v>
      </c>
      <c r="B49" s="5">
        <v>4848</v>
      </c>
      <c r="C49" s="4">
        <v>217</v>
      </c>
      <c r="D49" s="73">
        <v>4.4999999999999998E-2</v>
      </c>
    </row>
    <row r="50" spans="1:4" x14ac:dyDescent="0.4">
      <c r="A50" s="4" t="s">
        <v>278</v>
      </c>
      <c r="B50" s="5">
        <v>6266</v>
      </c>
      <c r="C50" s="4">
        <v>206</v>
      </c>
      <c r="D50" s="73">
        <v>3.3000000000000002E-2</v>
      </c>
    </row>
    <row r="51" spans="1:4" x14ac:dyDescent="0.4">
      <c r="A51" s="4" t="s">
        <v>26</v>
      </c>
      <c r="B51" s="5">
        <v>2855</v>
      </c>
      <c r="C51" s="4">
        <v>341</v>
      </c>
      <c r="D51" s="73">
        <v>0.11899999999999999</v>
      </c>
    </row>
    <row r="52" spans="1:4" x14ac:dyDescent="0.4">
      <c r="A52" s="4" t="s">
        <v>279</v>
      </c>
      <c r="B52" s="5">
        <v>1644</v>
      </c>
      <c r="C52" s="4">
        <v>174</v>
      </c>
      <c r="D52" s="73">
        <v>0.106</v>
      </c>
    </row>
    <row r="53" spans="1:4" x14ac:dyDescent="0.4">
      <c r="A53" s="4" t="s">
        <v>280</v>
      </c>
      <c r="B53" s="5">
        <v>1211</v>
      </c>
      <c r="C53" s="4">
        <v>167</v>
      </c>
      <c r="D53" s="73">
        <v>0.13800000000000001</v>
      </c>
    </row>
    <row r="54" spans="1:4" x14ac:dyDescent="0.4">
      <c r="A54" s="4" t="s">
        <v>283</v>
      </c>
      <c r="B54" s="5" t="s">
        <v>4</v>
      </c>
      <c r="C54" s="4">
        <v>1326</v>
      </c>
      <c r="D54" s="73">
        <v>7.4999999999999997E-2</v>
      </c>
    </row>
    <row r="55" spans="1:4" x14ac:dyDescent="0.4">
      <c r="A55" s="4" t="s">
        <v>273</v>
      </c>
      <c r="B55" s="5">
        <v>3639</v>
      </c>
      <c r="C55" s="4">
        <v>17</v>
      </c>
      <c r="D55" s="73">
        <v>5.0000000000000001E-3</v>
      </c>
    </row>
    <row r="56" spans="1:4" x14ac:dyDescent="0.4">
      <c r="A56" s="4" t="s">
        <v>276</v>
      </c>
      <c r="B56" s="5">
        <v>11114</v>
      </c>
      <c r="C56" s="4">
        <v>553</v>
      </c>
      <c r="D56" s="73">
        <v>0.05</v>
      </c>
    </row>
    <row r="57" spans="1:4" x14ac:dyDescent="0.4">
      <c r="A57" s="4" t="s">
        <v>277</v>
      </c>
      <c r="B57" s="5">
        <v>4848</v>
      </c>
      <c r="C57" s="4">
        <v>28</v>
      </c>
      <c r="D57" s="73">
        <v>6.0000000000000001E-3</v>
      </c>
    </row>
    <row r="58" spans="1:4" x14ac:dyDescent="0.4">
      <c r="A58" s="4" t="s">
        <v>278</v>
      </c>
      <c r="B58" s="5">
        <v>6266</v>
      </c>
      <c r="C58" s="4">
        <v>525</v>
      </c>
      <c r="D58" s="73">
        <v>8.4000000000000005E-2</v>
      </c>
    </row>
    <row r="59" spans="1:4" x14ac:dyDescent="0.4">
      <c r="A59" s="4" t="s">
        <v>26</v>
      </c>
      <c r="B59" s="5">
        <v>2855</v>
      </c>
      <c r="C59" s="4">
        <v>756</v>
      </c>
      <c r="D59" s="73">
        <v>0.26500000000000001</v>
      </c>
    </row>
    <row r="60" spans="1:4" x14ac:dyDescent="0.4">
      <c r="A60" s="4" t="s">
        <v>279</v>
      </c>
      <c r="B60" s="5">
        <v>1644</v>
      </c>
      <c r="C60" s="4">
        <v>309</v>
      </c>
      <c r="D60" s="73">
        <v>0.188</v>
      </c>
    </row>
    <row r="61" spans="1:4" x14ac:dyDescent="0.4">
      <c r="A61" s="4" t="s">
        <v>280</v>
      </c>
      <c r="B61" s="5">
        <v>1211</v>
      </c>
      <c r="C61" s="4">
        <v>447</v>
      </c>
      <c r="D61" s="73">
        <v>0.36899999999999999</v>
      </c>
    </row>
    <row r="62" spans="1:4" x14ac:dyDescent="0.4">
      <c r="A62" s="4" t="s">
        <v>284</v>
      </c>
      <c r="B62" s="5" t="s">
        <v>4</v>
      </c>
      <c r="C62" s="4">
        <v>587</v>
      </c>
      <c r="D62" s="73">
        <v>3.3000000000000002E-2</v>
      </c>
    </row>
    <row r="63" spans="1:4" x14ac:dyDescent="0.4">
      <c r="A63" s="4" t="s">
        <v>273</v>
      </c>
      <c r="B63" s="5">
        <v>3639</v>
      </c>
      <c r="C63" s="4">
        <v>32</v>
      </c>
      <c r="D63" s="73">
        <v>8.9999999999999993E-3</v>
      </c>
    </row>
    <row r="64" spans="1:4" x14ac:dyDescent="0.4">
      <c r="A64" s="4" t="s">
        <v>276</v>
      </c>
      <c r="B64" s="5">
        <v>11114</v>
      </c>
      <c r="C64" s="4">
        <v>233</v>
      </c>
      <c r="D64" s="73">
        <v>2.1000000000000001E-2</v>
      </c>
    </row>
    <row r="65" spans="1:4" x14ac:dyDescent="0.4">
      <c r="A65" s="4" t="s">
        <v>277</v>
      </c>
      <c r="B65" s="5">
        <v>4848</v>
      </c>
      <c r="C65" s="4">
        <v>63</v>
      </c>
      <c r="D65" s="73">
        <v>1.2999999999999999E-2</v>
      </c>
    </row>
    <row r="66" spans="1:4" x14ac:dyDescent="0.4">
      <c r="A66" s="4" t="s">
        <v>278</v>
      </c>
      <c r="B66" s="5">
        <v>6266</v>
      </c>
      <c r="C66" s="4">
        <v>170</v>
      </c>
      <c r="D66" s="73">
        <v>2.7E-2</v>
      </c>
    </row>
    <row r="67" spans="1:4" x14ac:dyDescent="0.4">
      <c r="A67" s="4" t="s">
        <v>26</v>
      </c>
      <c r="B67" s="5">
        <v>2855</v>
      </c>
      <c r="C67" s="4">
        <v>322</v>
      </c>
      <c r="D67" s="73">
        <v>0.113</v>
      </c>
    </row>
    <row r="68" spans="1:4" x14ac:dyDescent="0.4">
      <c r="A68" s="4" t="s">
        <v>279</v>
      </c>
      <c r="B68" s="5">
        <v>1644</v>
      </c>
      <c r="C68" s="4">
        <v>119</v>
      </c>
      <c r="D68" s="73">
        <v>7.1999999999999995E-2</v>
      </c>
    </row>
    <row r="69" spans="1:4" x14ac:dyDescent="0.4">
      <c r="A69" s="4" t="s">
        <v>280</v>
      </c>
      <c r="B69" s="5">
        <v>1211</v>
      </c>
      <c r="C69" s="4">
        <v>203</v>
      </c>
      <c r="D69" s="73">
        <v>0.16800000000000001</v>
      </c>
    </row>
    <row r="70" spans="1:4" x14ac:dyDescent="0.4">
      <c r="A70" s="4" t="s">
        <v>285</v>
      </c>
      <c r="B70" s="5" t="s">
        <v>4</v>
      </c>
      <c r="C70" s="4">
        <v>898</v>
      </c>
      <c r="D70" s="73">
        <v>6.4000000000000001E-2</v>
      </c>
    </row>
    <row r="71" spans="1:4" x14ac:dyDescent="0.4">
      <c r="A71" s="4" t="s">
        <v>276</v>
      </c>
      <c r="B71" s="5">
        <v>11114</v>
      </c>
      <c r="C71" s="4">
        <v>387</v>
      </c>
      <c r="D71" s="73">
        <v>3.5000000000000003E-2</v>
      </c>
    </row>
    <row r="72" spans="1:4" x14ac:dyDescent="0.4">
      <c r="A72" s="4" t="s">
        <v>277</v>
      </c>
      <c r="B72" s="5">
        <v>4848</v>
      </c>
      <c r="C72" s="4">
        <v>221</v>
      </c>
      <c r="D72" s="73">
        <v>4.5999999999999999E-2</v>
      </c>
    </row>
    <row r="73" spans="1:4" x14ac:dyDescent="0.4">
      <c r="A73" s="4" t="s">
        <v>278</v>
      </c>
      <c r="B73" s="5">
        <v>6266</v>
      </c>
      <c r="C73" s="4">
        <v>166</v>
      </c>
      <c r="D73" s="73">
        <v>2.5999999999999999E-2</v>
      </c>
    </row>
    <row r="74" spans="1:4" x14ac:dyDescent="0.4">
      <c r="A74" s="4" t="s">
        <v>26</v>
      </c>
      <c r="B74" s="5">
        <v>2855</v>
      </c>
      <c r="C74" s="4">
        <v>511</v>
      </c>
      <c r="D74" s="73">
        <v>0.17899999999999999</v>
      </c>
    </row>
    <row r="75" spans="1:4" x14ac:dyDescent="0.4">
      <c r="A75" s="4" t="s">
        <v>279</v>
      </c>
      <c r="B75" s="5">
        <v>1644</v>
      </c>
      <c r="C75" s="4">
        <v>168</v>
      </c>
      <c r="D75" s="73">
        <v>0.10199999999999999</v>
      </c>
    </row>
    <row r="76" spans="1:4" x14ac:dyDescent="0.4">
      <c r="A76" s="4" t="s">
        <v>280</v>
      </c>
      <c r="B76" s="5">
        <v>1211</v>
      </c>
      <c r="C76" s="4">
        <v>343</v>
      </c>
      <c r="D76" s="73">
        <v>0.28299999999999997</v>
      </c>
    </row>
    <row r="77" spans="1:4" s="104" customFormat="1" ht="14.1" x14ac:dyDescent="0.5">
      <c r="A77" s="104" t="s">
        <v>45</v>
      </c>
    </row>
    <row r="78" spans="1:4" s="103" customFormat="1" x14ac:dyDescent="0.4">
      <c r="A78" s="103" t="s">
        <v>396</v>
      </c>
    </row>
  </sheetData>
  <mergeCells count="10">
    <mergeCell ref="A78:XFD78"/>
    <mergeCell ref="A2:XFD2"/>
    <mergeCell ref="A25:XFD25"/>
    <mergeCell ref="A77:XFD77"/>
    <mergeCell ref="A1:XFD1"/>
    <mergeCell ref="G3:I3"/>
    <mergeCell ref="G13:I13"/>
    <mergeCell ref="A5:XFD5"/>
    <mergeCell ref="A8:XFD8"/>
    <mergeCell ref="A18:XFD18"/>
  </mergeCells>
  <hyperlinks>
    <hyperlink ref="A2" location="'Table of Contents'!A1" display="Return to Table of Contents" xr:uid="{092C9622-E037-43CA-9940-AAA757EFD2B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410-706D-4E8D-8BD5-1468F131164F}">
  <dimension ref="A1:M59"/>
  <sheetViews>
    <sheetView zoomScale="94" zoomScaleNormal="94" workbookViewId="0">
      <selection sqref="A1:XFD1"/>
    </sheetView>
  </sheetViews>
  <sheetFormatPr defaultColWidth="0" defaultRowHeight="14.4" zeroHeight="1" x14ac:dyDescent="0.55000000000000004"/>
  <cols>
    <col min="1" max="1" width="24.41015625" style="60" customWidth="1"/>
    <col min="2" max="2" width="12" style="60" bestFit="1" customWidth="1"/>
    <col min="3" max="3" width="21.41015625" style="60" customWidth="1"/>
    <col min="4" max="4" width="21.29296875" style="60" customWidth="1"/>
    <col min="5" max="5" width="17.703125" style="60" bestFit="1" customWidth="1"/>
    <col min="6" max="6" width="8.703125" style="60" customWidth="1"/>
    <col min="7" max="12" width="8.87890625" style="60" customWidth="1"/>
    <col min="13" max="13" width="0" style="60" hidden="1" customWidth="1"/>
    <col min="14" max="16384" width="8.87890625" style="60" hidden="1"/>
  </cols>
  <sheetData>
    <row r="1" spans="1:12" s="109" customFormat="1" ht="14.5" customHeight="1" x14ac:dyDescent="0.5">
      <c r="A1" s="109" t="s">
        <v>63</v>
      </c>
    </row>
    <row r="2" spans="1:12" s="99" customFormat="1" ht="14.5" customHeight="1" x14ac:dyDescent="0.4">
      <c r="A2" s="99" t="s">
        <v>1</v>
      </c>
    </row>
    <row r="3" spans="1:12" s="58" customFormat="1" ht="15" hidden="1" x14ac:dyDescent="0.5"/>
    <row r="4" spans="1:12" s="58" customFormat="1" ht="15" x14ac:dyDescent="0.5">
      <c r="A4" s="59" t="s">
        <v>46</v>
      </c>
      <c r="B4" s="59" t="s">
        <v>47</v>
      </c>
      <c r="C4" s="59" t="s">
        <v>48</v>
      </c>
      <c r="D4" s="59" t="s">
        <v>49</v>
      </c>
      <c r="E4" s="110" t="s">
        <v>50</v>
      </c>
      <c r="F4" s="110"/>
      <c r="G4" s="110"/>
      <c r="H4" s="110"/>
      <c r="I4" s="110"/>
      <c r="J4" s="110"/>
      <c r="K4" s="110"/>
      <c r="L4" s="110"/>
    </row>
    <row r="5" spans="1:12" s="61" customFormat="1" ht="12.3" x14ac:dyDescent="0.4">
      <c r="A5" s="62" t="s">
        <v>64</v>
      </c>
      <c r="B5" s="63">
        <v>2022</v>
      </c>
      <c r="C5" s="64">
        <v>8104</v>
      </c>
      <c r="D5" s="64">
        <v>18905</v>
      </c>
      <c r="E5" s="108">
        <v>0.43</v>
      </c>
      <c r="F5" s="108"/>
      <c r="G5" s="108"/>
      <c r="H5" s="108"/>
      <c r="I5" s="108"/>
      <c r="J5" s="108"/>
      <c r="K5" s="108"/>
      <c r="L5" s="108"/>
    </row>
    <row r="6" spans="1:12" s="61" customFormat="1" ht="12.3" x14ac:dyDescent="0.4">
      <c r="A6" s="62" t="s">
        <v>64</v>
      </c>
      <c r="B6" s="63">
        <v>2021</v>
      </c>
      <c r="C6" s="65">
        <v>8111</v>
      </c>
      <c r="D6" s="65">
        <v>19135</v>
      </c>
      <c r="E6" s="108">
        <v>0.42</v>
      </c>
      <c r="F6" s="108"/>
      <c r="G6" s="108"/>
      <c r="H6" s="108"/>
      <c r="I6" s="108"/>
      <c r="J6" s="108"/>
      <c r="K6" s="108"/>
      <c r="L6" s="108"/>
    </row>
    <row r="7" spans="1:12" s="61" customFormat="1" ht="12.3" x14ac:dyDescent="0.4">
      <c r="A7" s="62" t="s">
        <v>64</v>
      </c>
      <c r="B7" s="63">
        <v>2020</v>
      </c>
      <c r="C7" s="65">
        <v>8690</v>
      </c>
      <c r="D7" s="65">
        <v>20093</v>
      </c>
      <c r="E7" s="108">
        <v>0.43</v>
      </c>
      <c r="F7" s="108"/>
      <c r="G7" s="108"/>
      <c r="H7" s="108"/>
      <c r="I7" s="108"/>
      <c r="J7" s="108"/>
      <c r="K7" s="108"/>
      <c r="L7" s="108"/>
    </row>
    <row r="8" spans="1:12" s="61" customFormat="1" ht="12.3" x14ac:dyDescent="0.4">
      <c r="A8" s="62" t="s">
        <v>64</v>
      </c>
      <c r="B8" s="63">
        <v>2019</v>
      </c>
      <c r="C8" s="64">
        <v>9819</v>
      </c>
      <c r="D8" s="64">
        <v>20275</v>
      </c>
      <c r="E8" s="108">
        <v>0.48</v>
      </c>
      <c r="F8" s="108"/>
      <c r="G8" s="108"/>
      <c r="H8" s="108"/>
      <c r="I8" s="108"/>
      <c r="J8" s="108"/>
      <c r="K8" s="108"/>
      <c r="L8" s="108"/>
    </row>
    <row r="9" spans="1:12" s="61" customFormat="1" ht="12.3" x14ac:dyDescent="0.4">
      <c r="A9" s="62" t="s">
        <v>64</v>
      </c>
      <c r="B9" s="63">
        <v>2018</v>
      </c>
      <c r="C9" s="64">
        <v>9935</v>
      </c>
      <c r="D9" s="64">
        <v>20179</v>
      </c>
      <c r="E9" s="108">
        <v>0.49</v>
      </c>
      <c r="F9" s="108"/>
      <c r="G9" s="108"/>
      <c r="H9" s="108"/>
      <c r="I9" s="108"/>
      <c r="J9" s="108"/>
      <c r="K9" s="108"/>
      <c r="L9" s="108"/>
    </row>
    <row r="10" spans="1:12" s="61" customFormat="1" ht="12.3" x14ac:dyDescent="0.4">
      <c r="A10" s="62" t="s">
        <v>64</v>
      </c>
      <c r="B10" s="63">
        <v>2017</v>
      </c>
      <c r="C10" s="65">
        <v>10352</v>
      </c>
      <c r="D10" s="65">
        <v>20090</v>
      </c>
      <c r="E10" s="108">
        <v>0.52</v>
      </c>
      <c r="F10" s="108"/>
      <c r="G10" s="108"/>
      <c r="H10" s="108"/>
      <c r="I10" s="108"/>
      <c r="J10" s="108"/>
      <c r="K10" s="108"/>
      <c r="L10" s="108"/>
    </row>
    <row r="11" spans="1:12" s="61" customFormat="1" ht="12.3" x14ac:dyDescent="0.4">
      <c r="A11" s="62" t="s">
        <v>64</v>
      </c>
      <c r="B11" s="63">
        <v>2016</v>
      </c>
      <c r="C11" s="64">
        <v>10773</v>
      </c>
      <c r="D11" s="64">
        <v>19833</v>
      </c>
      <c r="E11" s="108">
        <v>0.54</v>
      </c>
      <c r="F11" s="108"/>
      <c r="G11" s="108"/>
      <c r="H11" s="108"/>
      <c r="I11" s="108"/>
      <c r="J11" s="108"/>
      <c r="K11" s="108"/>
      <c r="L11" s="108"/>
    </row>
    <row r="12" spans="1:12" s="61" customFormat="1" ht="12.3" x14ac:dyDescent="0.4">
      <c r="A12" s="62" t="s">
        <v>64</v>
      </c>
      <c r="B12" s="63">
        <v>2015</v>
      </c>
      <c r="C12" s="64">
        <v>11010</v>
      </c>
      <c r="D12" s="64">
        <v>19486</v>
      </c>
      <c r="E12" s="108">
        <v>0.56999999999999995</v>
      </c>
      <c r="F12" s="108"/>
      <c r="G12" s="108"/>
      <c r="H12" s="108"/>
      <c r="I12" s="108"/>
      <c r="J12" s="108"/>
      <c r="K12" s="108"/>
      <c r="L12" s="108"/>
    </row>
    <row r="13" spans="1:12" s="61" customFormat="1" ht="12.3" x14ac:dyDescent="0.4">
      <c r="A13" s="62" t="s">
        <v>64</v>
      </c>
      <c r="B13" s="63">
        <v>2014</v>
      </c>
      <c r="C13" s="65">
        <v>10199</v>
      </c>
      <c r="D13" s="65">
        <v>19613</v>
      </c>
      <c r="E13" s="108">
        <v>0.52</v>
      </c>
      <c r="F13" s="108"/>
      <c r="G13" s="108"/>
      <c r="H13" s="108"/>
      <c r="I13" s="108"/>
      <c r="J13" s="108"/>
      <c r="K13" s="108"/>
      <c r="L13" s="108"/>
    </row>
    <row r="14" spans="1:12" s="61" customFormat="1" ht="12.3" x14ac:dyDescent="0.4">
      <c r="A14" s="62" t="s">
        <v>64</v>
      </c>
      <c r="B14" s="63">
        <v>2013</v>
      </c>
      <c r="C14" s="64">
        <v>10849</v>
      </c>
      <c r="D14" s="64">
        <v>19769</v>
      </c>
      <c r="E14" s="108">
        <v>0.55000000000000004</v>
      </c>
      <c r="F14" s="108"/>
      <c r="G14" s="108"/>
      <c r="H14" s="108"/>
      <c r="I14" s="108"/>
      <c r="J14" s="108"/>
      <c r="K14" s="108"/>
      <c r="L14" s="108"/>
    </row>
    <row r="15" spans="1:12" s="61" customFormat="1" ht="12.3" x14ac:dyDescent="0.4">
      <c r="A15" s="62" t="s">
        <v>64</v>
      </c>
      <c r="B15" s="63">
        <v>2012</v>
      </c>
      <c r="C15" s="64">
        <v>10634</v>
      </c>
      <c r="D15" s="64">
        <v>19853</v>
      </c>
      <c r="E15" s="108">
        <v>0.54</v>
      </c>
      <c r="F15" s="108"/>
      <c r="G15" s="108"/>
      <c r="H15" s="108"/>
      <c r="I15" s="108"/>
      <c r="J15" s="108"/>
      <c r="K15" s="108"/>
      <c r="L15" s="108"/>
    </row>
    <row r="16" spans="1:12" s="111" customFormat="1" ht="14.5" customHeight="1" x14ac:dyDescent="0.4">
      <c r="A16" s="111" t="s">
        <v>51</v>
      </c>
    </row>
    <row r="17" spans="1:13" s="58" customFormat="1" ht="15" hidden="1" x14ac:dyDescent="0.5"/>
    <row r="18" spans="1:13" s="54" customFormat="1" ht="14.1" x14ac:dyDescent="0.5">
      <c r="A18" s="54" t="s">
        <v>241</v>
      </c>
      <c r="B18" s="55">
        <v>2012</v>
      </c>
      <c r="C18" s="55">
        <v>2013</v>
      </c>
      <c r="D18" s="55">
        <v>2014</v>
      </c>
      <c r="E18" s="55">
        <v>2015</v>
      </c>
      <c r="F18" s="55">
        <v>2016</v>
      </c>
      <c r="G18" s="55">
        <v>2017</v>
      </c>
      <c r="H18" s="55">
        <v>2018</v>
      </c>
      <c r="I18" s="55">
        <v>2019</v>
      </c>
      <c r="J18" s="55">
        <v>2020</v>
      </c>
      <c r="K18" s="55">
        <v>2021</v>
      </c>
      <c r="L18" s="55">
        <v>2022</v>
      </c>
    </row>
    <row r="19" spans="1:13" s="61" customFormat="1" ht="12.3" x14ac:dyDescent="0.4">
      <c r="A19" s="61" t="s">
        <v>65</v>
      </c>
      <c r="B19" s="56">
        <v>0.54</v>
      </c>
      <c r="C19" s="56">
        <v>0.55000000000000004</v>
      </c>
      <c r="D19" s="56">
        <v>0.52</v>
      </c>
      <c r="E19" s="56">
        <v>0.56999999999999995</v>
      </c>
      <c r="F19" s="56">
        <v>0.54</v>
      </c>
      <c r="G19" s="56">
        <v>0.52</v>
      </c>
      <c r="H19" s="56">
        <v>0.49</v>
      </c>
      <c r="I19" s="56">
        <v>0.48</v>
      </c>
      <c r="J19" s="56">
        <v>0.43</v>
      </c>
      <c r="K19" s="56">
        <v>0.42</v>
      </c>
      <c r="L19" s="56">
        <v>0.43</v>
      </c>
      <c r="M19" s="24"/>
    </row>
    <row r="20" spans="1:13" s="61" customFormat="1" ht="12.3" x14ac:dyDescent="0.4">
      <c r="A20" s="61" t="s">
        <v>52</v>
      </c>
      <c r="B20" s="57">
        <f>6997594/24607114</f>
        <v>0.28437280373472484</v>
      </c>
      <c r="C20" s="57">
        <f>7188197/25032531</f>
        <v>0.28715422343829317</v>
      </c>
      <c r="D20" s="57">
        <f>7295606/25478976</f>
        <v>0.28633827356327035</v>
      </c>
      <c r="E20" s="57">
        <f>7269437/25923852</f>
        <v>0.2804150015977564</v>
      </c>
      <c r="F20" s="56">
        <f>7191237/26334005</f>
        <v>0.27307798415015111</v>
      </c>
      <c r="G20" s="57">
        <f>7065728/26794198</f>
        <v>0.26370365703799009</v>
      </c>
      <c r="H20" s="57">
        <f>6977529/27264694</f>
        <v>0.25591811153281235</v>
      </c>
      <c r="I20" s="57">
        <f>6820935/27637858</f>
        <v>0.24679680313865135</v>
      </c>
      <c r="J20" s="56">
        <f>6682034/28013446</f>
        <v>0.23852952614255313</v>
      </c>
      <c r="K20" s="57">
        <f>6618565/28260264</f>
        <v>0.2342003952970857</v>
      </c>
      <c r="L20" s="57">
        <f>6619157/28615931</f>
        <v>0.2313102096870446</v>
      </c>
    </row>
    <row r="21" spans="1:13" s="107" customFormat="1" x14ac:dyDescent="0.55000000000000004">
      <c r="A21" s="107" t="s">
        <v>396</v>
      </c>
    </row>
    <row r="24" spans="1:13" hidden="1" x14ac:dyDescent="0.55000000000000004">
      <c r="F24" s="60" t="s">
        <v>53</v>
      </c>
    </row>
    <row r="50" spans="2:8" hidden="1" x14ac:dyDescent="0.55000000000000004">
      <c r="H50" s="60" t="s">
        <v>54</v>
      </c>
    </row>
    <row r="59" spans="2:8" hidden="1" x14ac:dyDescent="0.55000000000000004">
      <c r="B59" s="1"/>
      <c r="C59" s="1"/>
      <c r="D59" s="1"/>
      <c r="E59" s="1"/>
      <c r="F59" s="1"/>
    </row>
  </sheetData>
  <mergeCells count="16">
    <mergeCell ref="A21:XFD21"/>
    <mergeCell ref="E7:L7"/>
    <mergeCell ref="A1:XFD1"/>
    <mergeCell ref="A2:XFD2"/>
    <mergeCell ref="E4:L4"/>
    <mergeCell ref="E5:L5"/>
    <mergeCell ref="E6:L6"/>
    <mergeCell ref="E14:L14"/>
    <mergeCell ref="E15:L15"/>
    <mergeCell ref="A16:XFD16"/>
    <mergeCell ref="E8:L8"/>
    <mergeCell ref="E9:L9"/>
    <mergeCell ref="E10:L10"/>
    <mergeCell ref="E11:L11"/>
    <mergeCell ref="E12:L12"/>
    <mergeCell ref="E13:L13"/>
  </mergeCells>
  <hyperlinks>
    <hyperlink ref="A2" location="'Table of Contents'!A1" display="Return to Table of Contents" xr:uid="{8CDDE7FC-3D0C-4C82-9813-0A5C19C3A9E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FA15E-EDDC-4723-B84D-8B7C360607C7}">
  <dimension ref="A1:BB58"/>
  <sheetViews>
    <sheetView zoomScaleNormal="100" workbookViewId="0">
      <selection sqref="A1:XFD1"/>
    </sheetView>
  </sheetViews>
  <sheetFormatPr defaultColWidth="0" defaultRowHeight="15" zeroHeight="1" x14ac:dyDescent="0.5"/>
  <cols>
    <col min="1" max="1" width="38.703125" style="33" customWidth="1"/>
    <col min="2" max="2" width="9.1171875" style="33" customWidth="1"/>
    <col min="3" max="3" width="56.703125" style="33" customWidth="1"/>
    <col min="4" max="4" width="40.5859375" style="33" customWidth="1"/>
    <col min="5" max="5" width="22.29296875" style="33" customWidth="1"/>
    <col min="6" max="6" width="43.5859375" style="33" customWidth="1"/>
    <col min="7" max="22" width="9.1171875" style="33" customWidth="1"/>
    <col min="23" max="27" width="9.1171875" style="33" hidden="1" customWidth="1"/>
    <col min="28" max="29" width="14.5859375" style="33" hidden="1" customWidth="1"/>
    <col min="30" max="32" width="9" style="33" hidden="1" customWidth="1"/>
    <col min="33" max="33" width="9.1171875" style="33" hidden="1" customWidth="1"/>
    <col min="34" max="34" width="11" style="33" hidden="1" customWidth="1"/>
    <col min="35" max="38" width="12" style="33" hidden="1" customWidth="1"/>
    <col min="39" max="67" width="9.1171875" style="33" hidden="1" customWidth="1"/>
    <col min="68" max="16384" width="9.1171875" style="33" hidden="1"/>
  </cols>
  <sheetData>
    <row r="1" spans="1:54" s="112" customFormat="1" ht="15" customHeight="1" x14ac:dyDescent="0.5">
      <c r="A1" s="112" t="s">
        <v>76</v>
      </c>
    </row>
    <row r="2" spans="1:54" s="115" customFormat="1" ht="15" customHeight="1" x14ac:dyDescent="0.4">
      <c r="A2" s="115" t="s">
        <v>1</v>
      </c>
    </row>
    <row r="3" spans="1:54" ht="90" x14ac:dyDescent="0.5">
      <c r="A3" s="32" t="s">
        <v>77</v>
      </c>
      <c r="B3" s="32" t="s">
        <v>78</v>
      </c>
      <c r="C3" s="32" t="s">
        <v>79</v>
      </c>
      <c r="D3" s="32" t="s">
        <v>80</v>
      </c>
      <c r="E3" s="32" t="s">
        <v>81</v>
      </c>
      <c r="F3" s="32" t="s">
        <v>82</v>
      </c>
      <c r="G3" s="32" t="s">
        <v>83</v>
      </c>
      <c r="H3" s="32" t="s">
        <v>84</v>
      </c>
      <c r="I3" s="32" t="s">
        <v>85</v>
      </c>
      <c r="J3" s="32" t="s">
        <v>16</v>
      </c>
      <c r="K3" s="32" t="s">
        <v>17</v>
      </c>
      <c r="L3" s="32" t="s">
        <v>18</v>
      </c>
      <c r="M3" s="32" t="s">
        <v>86</v>
      </c>
      <c r="N3" s="32" t="s">
        <v>87</v>
      </c>
      <c r="O3" s="32" t="s">
        <v>88</v>
      </c>
      <c r="P3" s="32" t="s">
        <v>89</v>
      </c>
      <c r="Q3" s="32" t="s">
        <v>90</v>
      </c>
      <c r="R3" s="32" t="s">
        <v>91</v>
      </c>
      <c r="S3" s="32" t="s">
        <v>92</v>
      </c>
      <c r="T3" s="32" t="s">
        <v>93</v>
      </c>
      <c r="U3" s="32" t="s">
        <v>94</v>
      </c>
      <c r="V3" s="32" t="s">
        <v>95</v>
      </c>
    </row>
    <row r="4" spans="1:54" x14ac:dyDescent="0.5">
      <c r="A4" s="34" t="s">
        <v>124</v>
      </c>
      <c r="B4" s="34" t="s">
        <v>125</v>
      </c>
      <c r="C4" s="34" t="s">
        <v>124</v>
      </c>
      <c r="D4" s="34" t="s">
        <v>126</v>
      </c>
      <c r="E4" s="34" t="s">
        <v>126</v>
      </c>
      <c r="F4" s="34" t="s">
        <v>126</v>
      </c>
      <c r="G4" s="20">
        <v>7.8663053999999996E-2</v>
      </c>
      <c r="H4" s="20">
        <v>0.28048694600000001</v>
      </c>
      <c r="I4" s="20">
        <v>9.4745687999999995E-2</v>
      </c>
      <c r="J4" s="20">
        <v>6.3981702000000001E-2</v>
      </c>
      <c r="K4" s="20">
        <v>7.9027505999999997E-2</v>
      </c>
      <c r="L4" s="20">
        <v>0.20191188800000001</v>
      </c>
      <c r="M4" s="20">
        <v>0.201183683</v>
      </c>
      <c r="N4" s="20">
        <v>0.201079604</v>
      </c>
      <c r="O4" s="20">
        <v>0.21882342699999999</v>
      </c>
      <c r="P4" s="20">
        <v>0.37550466199999999</v>
      </c>
      <c r="Q4" s="20">
        <v>0.14855163199999999</v>
      </c>
      <c r="R4" s="20">
        <v>5.6044521999999999E-2</v>
      </c>
      <c r="S4" s="20">
        <v>0.13719492999999999</v>
      </c>
      <c r="T4" s="20">
        <v>0.213952273</v>
      </c>
      <c r="U4" s="20">
        <v>0.448057867</v>
      </c>
      <c r="V4" s="20">
        <v>0.20079889300000001</v>
      </c>
    </row>
    <row r="5" spans="1:54" x14ac:dyDescent="0.5">
      <c r="A5" s="37" t="s">
        <v>127</v>
      </c>
      <c r="B5" s="34" t="s">
        <v>128</v>
      </c>
      <c r="C5" s="34" t="s">
        <v>129</v>
      </c>
      <c r="D5" s="34" t="s">
        <v>130</v>
      </c>
      <c r="E5" s="34" t="s">
        <v>92</v>
      </c>
      <c r="F5" s="34" t="s">
        <v>131</v>
      </c>
      <c r="G5" s="20">
        <v>6.2149999999999997E-2</v>
      </c>
      <c r="H5" s="20">
        <v>0.81489999999999996</v>
      </c>
      <c r="I5" s="20">
        <v>7.2500000000000004E-3</v>
      </c>
      <c r="J5" s="20">
        <v>2.8999999999999998E-3</v>
      </c>
      <c r="K5" s="20">
        <v>7.2749999999999995E-2</v>
      </c>
      <c r="L5" s="20">
        <v>0</v>
      </c>
      <c r="M5" s="20">
        <v>4.0050000000000002E-2</v>
      </c>
      <c r="N5" s="20">
        <v>0.39534999999999998</v>
      </c>
      <c r="O5" s="20">
        <v>0.43569999999999998</v>
      </c>
      <c r="P5" s="20">
        <v>0.15145</v>
      </c>
      <c r="Q5" s="20">
        <v>1.46E-2</v>
      </c>
      <c r="R5" s="20">
        <v>2.8999999999999998E-3</v>
      </c>
      <c r="S5" s="20">
        <v>0.144625</v>
      </c>
      <c r="T5" s="20">
        <v>0.344725</v>
      </c>
      <c r="U5" s="20">
        <v>0.46592499999999998</v>
      </c>
      <c r="V5" s="20">
        <v>4.4749999999999998E-2</v>
      </c>
    </row>
    <row r="6" spans="1:54" x14ac:dyDescent="0.5">
      <c r="A6" s="37" t="s">
        <v>127</v>
      </c>
      <c r="B6" s="34" t="s">
        <v>132</v>
      </c>
      <c r="C6" s="34" t="s">
        <v>133</v>
      </c>
      <c r="D6" s="34" t="s">
        <v>134</v>
      </c>
      <c r="E6" s="34" t="s">
        <v>92</v>
      </c>
      <c r="F6" s="34" t="s">
        <v>131</v>
      </c>
      <c r="G6" s="20">
        <v>0</v>
      </c>
      <c r="H6" s="20">
        <v>0.54759999999999998</v>
      </c>
      <c r="I6" s="20">
        <v>0</v>
      </c>
      <c r="J6" s="20">
        <v>0.1736</v>
      </c>
      <c r="K6" s="20">
        <v>0.13669999999999999</v>
      </c>
      <c r="L6" s="20">
        <v>0.14219999999999999</v>
      </c>
      <c r="M6" s="20">
        <v>0</v>
      </c>
      <c r="N6" s="20">
        <v>0.11070000000000001</v>
      </c>
      <c r="O6" s="20">
        <v>0.37869999999999998</v>
      </c>
      <c r="P6" s="20">
        <v>0.28920000000000001</v>
      </c>
      <c r="Q6" s="20">
        <v>0.2006</v>
      </c>
      <c r="R6" s="20">
        <v>2.07E-2</v>
      </c>
      <c r="S6" s="20">
        <v>1.545E-2</v>
      </c>
      <c r="T6" s="20">
        <v>0.27334999999999998</v>
      </c>
      <c r="U6" s="20">
        <v>0.67079999999999995</v>
      </c>
      <c r="V6" s="20">
        <v>4.0349999999999997E-2</v>
      </c>
    </row>
    <row r="7" spans="1:54" x14ac:dyDescent="0.5">
      <c r="A7" s="37" t="s">
        <v>127</v>
      </c>
      <c r="B7" s="34" t="s">
        <v>135</v>
      </c>
      <c r="C7" s="34" t="s">
        <v>136</v>
      </c>
      <c r="D7" s="34" t="s">
        <v>85</v>
      </c>
      <c r="E7" s="34" t="s">
        <v>92</v>
      </c>
      <c r="F7" s="34" t="s">
        <v>131</v>
      </c>
      <c r="G7" s="20">
        <v>0.25900000000000001</v>
      </c>
      <c r="H7" s="20">
        <v>0.54339999999999999</v>
      </c>
      <c r="I7" s="20">
        <v>0.18509999999999999</v>
      </c>
      <c r="J7" s="20">
        <v>1.24E-2</v>
      </c>
      <c r="K7" s="20">
        <v>0</v>
      </c>
      <c r="L7" s="20">
        <v>0</v>
      </c>
      <c r="M7" s="20">
        <v>0</v>
      </c>
      <c r="N7" s="20">
        <v>0.31830000000000003</v>
      </c>
      <c r="O7" s="20">
        <v>7.0800000000000002E-2</v>
      </c>
      <c r="P7" s="20">
        <v>0.59250000000000003</v>
      </c>
      <c r="Q7" s="20">
        <v>0</v>
      </c>
      <c r="R7" s="20">
        <v>1.83E-2</v>
      </c>
      <c r="S7" s="20">
        <v>0.12615000000000001</v>
      </c>
      <c r="T7" s="20">
        <v>0.48685</v>
      </c>
      <c r="U7" s="20">
        <v>0.37459999999999999</v>
      </c>
      <c r="V7" s="20">
        <v>1.24E-2</v>
      </c>
    </row>
    <row r="8" spans="1:54" x14ac:dyDescent="0.5">
      <c r="A8" s="37" t="s">
        <v>127</v>
      </c>
      <c r="B8" s="34" t="s">
        <v>137</v>
      </c>
      <c r="C8" s="34" t="s">
        <v>138</v>
      </c>
      <c r="D8" s="34" t="s">
        <v>134</v>
      </c>
      <c r="E8" s="34" t="s">
        <v>92</v>
      </c>
      <c r="F8" s="34" t="s">
        <v>139</v>
      </c>
      <c r="G8" s="20">
        <v>7.8972221999999995E-2</v>
      </c>
      <c r="H8" s="20">
        <v>0.72890555599999995</v>
      </c>
      <c r="I8" s="20">
        <v>5.4005556000000003E-2</v>
      </c>
      <c r="J8" s="20">
        <v>6.2238888999999999E-2</v>
      </c>
      <c r="K8" s="20">
        <v>2.2800000000000001E-2</v>
      </c>
      <c r="L8" s="20">
        <v>4.6488888999999999E-2</v>
      </c>
      <c r="M8" s="20">
        <v>6.6333329999999999E-3</v>
      </c>
      <c r="N8" s="20">
        <v>0.36781111100000002</v>
      </c>
      <c r="O8" s="20">
        <v>0.28799999999999998</v>
      </c>
      <c r="P8" s="20">
        <v>0.27868333299999998</v>
      </c>
      <c r="Q8" s="20">
        <v>5.3277777999999998E-2</v>
      </c>
      <c r="R8" s="20">
        <v>1.2288889000000001E-2</v>
      </c>
      <c r="S8" s="20">
        <v>0.120966667</v>
      </c>
      <c r="T8" s="20">
        <v>0.140280556</v>
      </c>
      <c r="U8" s="20">
        <v>0.59228333300000002</v>
      </c>
      <c r="V8" s="20">
        <v>0.146494444</v>
      </c>
    </row>
    <row r="9" spans="1:54" x14ac:dyDescent="0.5">
      <c r="A9" s="37" t="s">
        <v>127</v>
      </c>
      <c r="B9" s="34" t="s">
        <v>140</v>
      </c>
      <c r="C9" s="34" t="s">
        <v>141</v>
      </c>
      <c r="D9" s="34" t="s">
        <v>130</v>
      </c>
      <c r="E9" s="34" t="s">
        <v>92</v>
      </c>
      <c r="F9" s="34" t="s">
        <v>131</v>
      </c>
      <c r="G9" s="20">
        <v>0.32529999999999998</v>
      </c>
      <c r="H9" s="20">
        <v>0.34899999999999998</v>
      </c>
      <c r="I9" s="20">
        <v>0.27979999999999999</v>
      </c>
      <c r="J9" s="20">
        <v>0</v>
      </c>
      <c r="K9" s="20">
        <v>4.5900000000000003E-2</v>
      </c>
      <c r="L9" s="20">
        <v>0</v>
      </c>
      <c r="M9" s="20">
        <v>0</v>
      </c>
      <c r="N9" s="20">
        <v>0.43469999999999998</v>
      </c>
      <c r="O9" s="20">
        <v>0.40210000000000001</v>
      </c>
      <c r="P9" s="20">
        <v>0.15160000000000001</v>
      </c>
      <c r="Q9" s="20">
        <v>1.1599999999999999E-2</v>
      </c>
      <c r="R9" s="20">
        <v>0</v>
      </c>
      <c r="S9" s="20">
        <v>0.36170000000000002</v>
      </c>
      <c r="T9" s="20">
        <v>0.1502</v>
      </c>
      <c r="U9" s="20">
        <v>0.46944999999999998</v>
      </c>
      <c r="V9" s="20">
        <v>1.865E-2</v>
      </c>
      <c r="W9" s="49"/>
      <c r="X9" s="49"/>
      <c r="Y9" s="49"/>
      <c r="Z9" s="49"/>
      <c r="AB9" s="50"/>
      <c r="AC9" s="50"/>
      <c r="AD9" s="49"/>
      <c r="AE9" s="49"/>
      <c r="AF9" s="49"/>
      <c r="AH9" s="51"/>
      <c r="AI9" s="51"/>
      <c r="AJ9" s="51"/>
      <c r="AK9" s="51"/>
      <c r="AL9" s="51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</row>
    <row r="10" spans="1:54" x14ac:dyDescent="0.5">
      <c r="A10" s="37" t="s">
        <v>127</v>
      </c>
      <c r="B10" s="34" t="s">
        <v>142</v>
      </c>
      <c r="C10" s="34" t="s">
        <v>143</v>
      </c>
      <c r="D10" s="34" t="s">
        <v>134</v>
      </c>
      <c r="E10" s="34" t="s">
        <v>144</v>
      </c>
      <c r="F10" s="34" t="s">
        <v>92</v>
      </c>
      <c r="G10" s="20">
        <v>0.20330000000000001</v>
      </c>
      <c r="H10" s="20">
        <v>0.36825000000000002</v>
      </c>
      <c r="I10" s="20">
        <v>0.1489</v>
      </c>
      <c r="J10" s="20">
        <v>8.9349999999999999E-2</v>
      </c>
      <c r="K10" s="20">
        <v>0.1062</v>
      </c>
      <c r="L10" s="20">
        <v>8.3900000000000002E-2</v>
      </c>
      <c r="M10" s="20">
        <v>0</v>
      </c>
      <c r="N10" s="20">
        <v>9.5750000000000002E-2</v>
      </c>
      <c r="O10" s="20">
        <v>0.34150000000000003</v>
      </c>
      <c r="P10" s="20">
        <v>0.22434999999999999</v>
      </c>
      <c r="Q10" s="20">
        <v>0.16005</v>
      </c>
      <c r="R10" s="20">
        <v>0.17845</v>
      </c>
      <c r="S10" s="20">
        <v>3.4974999999999999E-2</v>
      </c>
      <c r="T10" s="20">
        <v>0.14974999999999999</v>
      </c>
      <c r="U10" s="20">
        <v>0.53625</v>
      </c>
      <c r="V10" s="20">
        <v>0.27897499999999997</v>
      </c>
      <c r="W10" s="49"/>
      <c r="X10" s="49"/>
      <c r="Y10" s="49"/>
      <c r="Z10" s="49"/>
      <c r="AB10" s="50"/>
      <c r="AC10" s="50"/>
      <c r="AD10" s="49"/>
      <c r="AE10" s="49"/>
      <c r="AF10" s="49"/>
      <c r="AH10" s="51"/>
      <c r="AI10" s="51"/>
      <c r="AJ10" s="51"/>
      <c r="AK10" s="51"/>
      <c r="AL10" s="51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</row>
    <row r="11" spans="1:54" x14ac:dyDescent="0.5">
      <c r="A11" s="37" t="s">
        <v>127</v>
      </c>
      <c r="B11" s="34" t="s">
        <v>145</v>
      </c>
      <c r="C11" s="34" t="s">
        <v>146</v>
      </c>
      <c r="D11" s="34" t="s">
        <v>134</v>
      </c>
      <c r="E11" s="34" t="s">
        <v>147</v>
      </c>
      <c r="F11" s="34" t="s">
        <v>92</v>
      </c>
      <c r="G11" s="20">
        <v>3.0499999999999999E-2</v>
      </c>
      <c r="H11" s="20">
        <v>0.54149999999999998</v>
      </c>
      <c r="I11" s="20">
        <v>0.1308</v>
      </c>
      <c r="J11" s="20">
        <v>0.1691</v>
      </c>
      <c r="K11" s="20">
        <v>3.2000000000000001E-2</v>
      </c>
      <c r="L11" s="20">
        <v>7.5700000000000003E-2</v>
      </c>
      <c r="M11" s="20">
        <v>2.0500000000000001E-2</v>
      </c>
      <c r="N11" s="20">
        <v>0.12379999999999999</v>
      </c>
      <c r="O11" s="20">
        <v>0.14899999999999999</v>
      </c>
      <c r="P11" s="20">
        <v>0.52429999999999999</v>
      </c>
      <c r="Q11" s="20">
        <v>0.1321</v>
      </c>
      <c r="R11" s="20">
        <v>7.0999999999999994E-2</v>
      </c>
      <c r="S11" s="20">
        <v>0.10455</v>
      </c>
      <c r="T11" s="20">
        <v>0.2462</v>
      </c>
      <c r="U11" s="20">
        <v>0.45519999999999999</v>
      </c>
      <c r="V11" s="20">
        <v>0.19395000000000001</v>
      </c>
      <c r="W11" s="49"/>
      <c r="X11" s="49"/>
      <c r="Y11" s="49"/>
      <c r="Z11" s="49"/>
      <c r="AB11" s="50"/>
      <c r="AC11" s="50"/>
      <c r="AD11" s="49"/>
      <c r="AE11" s="49"/>
      <c r="AF11" s="49"/>
      <c r="AH11" s="51"/>
      <c r="AI11" s="51"/>
      <c r="AJ11" s="51"/>
      <c r="AK11" s="51"/>
      <c r="AL11" s="51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</row>
    <row r="12" spans="1:54" x14ac:dyDescent="0.5">
      <c r="A12" s="37" t="s">
        <v>127</v>
      </c>
      <c r="B12" s="34" t="s">
        <v>148</v>
      </c>
      <c r="C12" s="34" t="s">
        <v>149</v>
      </c>
      <c r="D12" s="34" t="s">
        <v>134</v>
      </c>
      <c r="E12" s="34" t="s">
        <v>92</v>
      </c>
      <c r="F12" s="34" t="s">
        <v>139</v>
      </c>
      <c r="G12" s="20">
        <v>0</v>
      </c>
      <c r="H12" s="20">
        <v>0.69810000000000005</v>
      </c>
      <c r="I12" s="20">
        <v>0.26889999999999997</v>
      </c>
      <c r="J12" s="20">
        <v>2.64E-2</v>
      </c>
      <c r="K12" s="20">
        <v>6.6E-3</v>
      </c>
      <c r="L12" s="20">
        <v>0</v>
      </c>
      <c r="M12" s="20">
        <v>0</v>
      </c>
      <c r="N12" s="20">
        <v>0.439</v>
      </c>
      <c r="O12" s="20">
        <v>0.14380000000000001</v>
      </c>
      <c r="P12" s="20">
        <v>0.30859999999999999</v>
      </c>
      <c r="Q12" s="20">
        <v>9.5500000000000002E-2</v>
      </c>
      <c r="R12" s="20">
        <v>1.32E-2</v>
      </c>
      <c r="S12" s="20">
        <v>0</v>
      </c>
      <c r="T12" s="20">
        <v>0.27055000000000001</v>
      </c>
      <c r="U12" s="20">
        <v>0.54510000000000003</v>
      </c>
      <c r="V12" s="20">
        <v>0.18440000000000001</v>
      </c>
      <c r="W12" s="49"/>
      <c r="X12" s="49"/>
      <c r="Y12" s="49"/>
      <c r="Z12" s="49"/>
      <c r="AB12" s="50"/>
      <c r="AC12" s="50"/>
      <c r="AD12" s="49"/>
      <c r="AE12" s="49"/>
      <c r="AF12" s="49"/>
      <c r="AH12" s="51"/>
      <c r="AI12" s="51"/>
      <c r="AJ12" s="51"/>
      <c r="AK12" s="51"/>
      <c r="AL12" s="51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</row>
    <row r="13" spans="1:54" x14ac:dyDescent="0.5">
      <c r="A13" s="37" t="s">
        <v>127</v>
      </c>
      <c r="B13" s="34" t="s">
        <v>150</v>
      </c>
      <c r="C13" s="34" t="s">
        <v>151</v>
      </c>
      <c r="D13" s="34" t="s">
        <v>134</v>
      </c>
      <c r="E13" s="34" t="s">
        <v>92</v>
      </c>
      <c r="F13" s="34" t="s">
        <v>139</v>
      </c>
      <c r="G13" s="20">
        <v>1.3899999999999999E-2</v>
      </c>
      <c r="H13" s="20">
        <v>0.81720000000000004</v>
      </c>
      <c r="I13" s="20">
        <v>5.4999999999999997E-3</v>
      </c>
      <c r="J13" s="20">
        <v>0.16339999999999999</v>
      </c>
      <c r="K13" s="20">
        <v>0</v>
      </c>
      <c r="L13" s="20">
        <v>0</v>
      </c>
      <c r="M13" s="20">
        <v>0</v>
      </c>
      <c r="N13" s="20">
        <v>4.1000000000000003E-3</v>
      </c>
      <c r="O13" s="20">
        <v>0.2676</v>
      </c>
      <c r="P13" s="20">
        <v>0.56499999999999995</v>
      </c>
      <c r="Q13" s="20">
        <v>0.16339999999999999</v>
      </c>
      <c r="R13" s="20">
        <v>0</v>
      </c>
      <c r="S13" s="20">
        <v>0.18240000000000001</v>
      </c>
      <c r="T13" s="20">
        <v>0.28094999999999998</v>
      </c>
      <c r="U13" s="20">
        <v>0.43195</v>
      </c>
      <c r="V13" s="20">
        <v>0.1047</v>
      </c>
      <c r="W13" s="49"/>
      <c r="X13" s="49"/>
      <c r="Y13" s="49"/>
      <c r="Z13" s="49"/>
      <c r="AB13" s="50"/>
      <c r="AC13" s="50"/>
      <c r="AD13" s="49"/>
      <c r="AE13" s="49"/>
      <c r="AF13" s="49"/>
      <c r="AH13" s="51"/>
      <c r="AI13" s="51"/>
      <c r="AJ13" s="51"/>
      <c r="AK13" s="51"/>
      <c r="AL13" s="51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</row>
    <row r="14" spans="1:54" x14ac:dyDescent="0.5">
      <c r="A14" s="37" t="s">
        <v>127</v>
      </c>
      <c r="B14" s="34" t="s">
        <v>152</v>
      </c>
      <c r="C14" s="34" t="s">
        <v>153</v>
      </c>
      <c r="D14" s="34" t="s">
        <v>134</v>
      </c>
      <c r="E14" s="34" t="s">
        <v>92</v>
      </c>
      <c r="F14" s="34" t="s">
        <v>139</v>
      </c>
      <c r="G14" s="20">
        <v>0.20830000000000001</v>
      </c>
      <c r="H14" s="20">
        <v>0.53549999999999998</v>
      </c>
      <c r="I14" s="20">
        <v>0.1164</v>
      </c>
      <c r="J14" s="20">
        <v>0.1128</v>
      </c>
      <c r="K14" s="20">
        <v>1.7500000000000002E-2</v>
      </c>
      <c r="L14" s="20">
        <v>9.4000000000000004E-3</v>
      </c>
      <c r="M14" s="20">
        <v>0</v>
      </c>
      <c r="N14" s="20">
        <v>0.13400000000000001</v>
      </c>
      <c r="O14" s="20">
        <v>0.2611</v>
      </c>
      <c r="P14" s="20">
        <v>0.52669999999999995</v>
      </c>
      <c r="Q14" s="20">
        <v>7.8200000000000006E-2</v>
      </c>
      <c r="R14" s="20">
        <v>0</v>
      </c>
      <c r="S14" s="20">
        <v>6.4449999999999993E-2</v>
      </c>
      <c r="T14" s="20">
        <v>0.23219999999999999</v>
      </c>
      <c r="U14" s="20">
        <v>0.58484999999999998</v>
      </c>
      <c r="V14" s="20">
        <v>0.11845</v>
      </c>
      <c r="W14" s="49"/>
      <c r="X14" s="49"/>
      <c r="Y14" s="49"/>
      <c r="Z14" s="49"/>
      <c r="AB14" s="50"/>
      <c r="AC14" s="50"/>
      <c r="AD14" s="49"/>
      <c r="AE14" s="49"/>
      <c r="AF14" s="49"/>
      <c r="AH14" s="51"/>
      <c r="AI14" s="51"/>
      <c r="AJ14" s="51"/>
      <c r="AK14" s="51"/>
      <c r="AL14" s="51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</row>
    <row r="15" spans="1:54" x14ac:dyDescent="0.5">
      <c r="A15" s="37" t="s">
        <v>127</v>
      </c>
      <c r="B15" s="34" t="s">
        <v>154</v>
      </c>
      <c r="C15" s="34" t="s">
        <v>155</v>
      </c>
      <c r="D15" s="34" t="s">
        <v>134</v>
      </c>
      <c r="E15" s="34" t="s">
        <v>92</v>
      </c>
      <c r="F15" s="34" t="s">
        <v>139</v>
      </c>
      <c r="G15" s="20">
        <v>0.1273</v>
      </c>
      <c r="H15" s="20">
        <v>0.53710000000000002</v>
      </c>
      <c r="I15" s="20">
        <v>9.4850000000000004E-2</v>
      </c>
      <c r="J15" s="20">
        <v>0.14265</v>
      </c>
      <c r="K15" s="20">
        <v>9.5200000000000007E-2</v>
      </c>
      <c r="L15" s="20">
        <v>0</v>
      </c>
      <c r="M15" s="20">
        <v>2.8999999999999998E-3</v>
      </c>
      <c r="N15" s="20">
        <v>0.31430000000000002</v>
      </c>
      <c r="O15" s="20">
        <v>0.23200000000000001</v>
      </c>
      <c r="P15" s="20">
        <v>0.44429999999999997</v>
      </c>
      <c r="Q15" s="20">
        <v>9.3500000000000007E-3</v>
      </c>
      <c r="R15" s="20">
        <v>0</v>
      </c>
      <c r="S15" s="20">
        <v>0.112525</v>
      </c>
      <c r="T15" s="20">
        <v>0.25105</v>
      </c>
      <c r="U15" s="20">
        <v>0.51352500000000001</v>
      </c>
      <c r="V15" s="20">
        <v>0.12292500000000001</v>
      </c>
      <c r="W15" s="49"/>
      <c r="X15" s="49"/>
      <c r="Y15" s="49"/>
      <c r="Z15" s="49"/>
      <c r="AB15" s="50"/>
      <c r="AC15" s="50"/>
      <c r="AD15" s="49"/>
      <c r="AE15" s="49"/>
      <c r="AF15" s="49"/>
      <c r="AH15" s="51"/>
      <c r="AI15" s="51"/>
      <c r="AJ15" s="51"/>
      <c r="AK15" s="51"/>
      <c r="AL15" s="51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</row>
    <row r="16" spans="1:54" x14ac:dyDescent="0.5">
      <c r="A16" s="37" t="s">
        <v>127</v>
      </c>
      <c r="B16" s="34" t="s">
        <v>156</v>
      </c>
      <c r="C16" s="34" t="s">
        <v>157</v>
      </c>
      <c r="D16" s="34" t="s">
        <v>85</v>
      </c>
      <c r="E16" s="34" t="s">
        <v>92</v>
      </c>
      <c r="F16" s="34" t="s">
        <v>139</v>
      </c>
      <c r="G16" s="20">
        <v>0</v>
      </c>
      <c r="H16" s="20">
        <v>0.43059999999999998</v>
      </c>
      <c r="I16" s="20">
        <v>0.21360000000000001</v>
      </c>
      <c r="J16" s="20">
        <v>0.1038</v>
      </c>
      <c r="K16" s="20">
        <v>7.7700000000000005E-2</v>
      </c>
      <c r="L16" s="20">
        <v>0.1744</v>
      </c>
      <c r="M16" s="20">
        <v>0</v>
      </c>
      <c r="N16" s="20">
        <v>0.34060000000000001</v>
      </c>
      <c r="O16" s="20">
        <v>2.2200000000000001E-2</v>
      </c>
      <c r="P16" s="20">
        <v>0.55269999999999997</v>
      </c>
      <c r="Q16" s="20">
        <v>1.11E-2</v>
      </c>
      <c r="R16" s="20">
        <v>7.3300000000000004E-2</v>
      </c>
      <c r="S16" s="20">
        <v>5.5500000000000002E-3</v>
      </c>
      <c r="T16" s="20">
        <v>1.2449999999999999E-2</v>
      </c>
      <c r="U16" s="20">
        <v>0.58174999999999999</v>
      </c>
      <c r="V16" s="20">
        <v>0.40024999999999999</v>
      </c>
      <c r="W16" s="49"/>
      <c r="X16" s="49"/>
      <c r="Y16" s="49"/>
      <c r="Z16" s="49"/>
      <c r="AB16" s="50"/>
      <c r="AC16" s="50"/>
      <c r="AD16" s="49"/>
      <c r="AE16" s="49"/>
      <c r="AF16" s="49"/>
      <c r="AH16" s="51"/>
      <c r="AI16" s="51"/>
      <c r="AJ16" s="51"/>
      <c r="AK16" s="51"/>
      <c r="AL16" s="51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</row>
    <row r="17" spans="1:54" x14ac:dyDescent="0.5">
      <c r="A17" s="37" t="s">
        <v>127</v>
      </c>
      <c r="B17" s="34" t="s">
        <v>158</v>
      </c>
      <c r="C17" s="34" t="s">
        <v>159</v>
      </c>
      <c r="D17" s="34" t="s">
        <v>134</v>
      </c>
      <c r="E17" s="34" t="s">
        <v>92</v>
      </c>
      <c r="F17" s="34" t="s">
        <v>160</v>
      </c>
      <c r="G17" s="20">
        <v>0.18079999999999999</v>
      </c>
      <c r="H17" s="20">
        <v>0.50290000000000001</v>
      </c>
      <c r="I17" s="20">
        <v>0.1888</v>
      </c>
      <c r="J17" s="20">
        <v>9.9400000000000002E-2</v>
      </c>
      <c r="K17" s="20">
        <v>0</v>
      </c>
      <c r="L17" s="20">
        <v>0</v>
      </c>
      <c r="M17" s="20">
        <v>2.81E-2</v>
      </c>
      <c r="N17" s="20">
        <v>0.38979999999999998</v>
      </c>
      <c r="O17" s="20">
        <v>0.32350000000000001</v>
      </c>
      <c r="P17" s="20">
        <v>0.13489999999999999</v>
      </c>
      <c r="Q17" s="20">
        <v>6.9400000000000003E-2</v>
      </c>
      <c r="R17" s="20">
        <v>8.2400000000000001E-2</v>
      </c>
      <c r="S17" s="20">
        <v>0.1074</v>
      </c>
      <c r="T17" s="20">
        <v>0.21645</v>
      </c>
      <c r="U17" s="20">
        <v>0.30064999999999997</v>
      </c>
      <c r="V17" s="20">
        <v>0.3755</v>
      </c>
      <c r="W17" s="49"/>
      <c r="X17" s="49"/>
      <c r="Y17" s="49"/>
      <c r="Z17" s="49"/>
      <c r="AB17" s="50"/>
      <c r="AC17" s="50"/>
      <c r="AD17" s="49"/>
      <c r="AE17" s="49"/>
      <c r="AF17" s="49"/>
      <c r="AH17" s="51"/>
      <c r="AI17" s="51"/>
      <c r="AJ17" s="51"/>
      <c r="AK17" s="51"/>
      <c r="AL17" s="51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</row>
    <row r="18" spans="1:54" x14ac:dyDescent="0.5">
      <c r="A18" s="37" t="s">
        <v>127</v>
      </c>
      <c r="B18" s="34" t="s">
        <v>161</v>
      </c>
      <c r="C18" s="34" t="s">
        <v>162</v>
      </c>
      <c r="D18" s="34" t="s">
        <v>134</v>
      </c>
      <c r="E18" s="34" t="s">
        <v>92</v>
      </c>
      <c r="F18" s="34" t="s">
        <v>160</v>
      </c>
      <c r="G18" s="20">
        <v>0.13100000000000001</v>
      </c>
      <c r="H18" s="20">
        <v>0.59589999999999999</v>
      </c>
      <c r="I18" s="20">
        <v>0.14050000000000001</v>
      </c>
      <c r="J18" s="20">
        <v>0.1237</v>
      </c>
      <c r="K18" s="20">
        <v>8.8999999999999999E-3</v>
      </c>
      <c r="L18" s="20">
        <v>0</v>
      </c>
      <c r="M18" s="20">
        <v>0</v>
      </c>
      <c r="N18" s="20">
        <v>0.34820000000000001</v>
      </c>
      <c r="O18" s="20">
        <v>0.1545</v>
      </c>
      <c r="P18" s="20">
        <v>0.37580000000000002</v>
      </c>
      <c r="Q18" s="20">
        <v>6.5199999999999994E-2</v>
      </c>
      <c r="R18" s="20">
        <v>5.62E-2</v>
      </c>
      <c r="S18" s="20">
        <v>8.0500000000000002E-2</v>
      </c>
      <c r="T18" s="20">
        <v>0.1517</v>
      </c>
      <c r="U18" s="20">
        <v>0.46045000000000003</v>
      </c>
      <c r="V18" s="20">
        <v>0.30740000000000001</v>
      </c>
      <c r="W18" s="49"/>
      <c r="X18" s="49"/>
      <c r="Y18" s="49"/>
      <c r="Z18" s="49"/>
      <c r="AB18" s="50"/>
      <c r="AC18" s="50"/>
      <c r="AD18" s="49"/>
      <c r="AE18" s="49"/>
      <c r="AF18" s="49"/>
      <c r="AH18" s="51"/>
      <c r="AI18" s="51"/>
      <c r="AJ18" s="51"/>
      <c r="AK18" s="51"/>
      <c r="AL18" s="51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</row>
    <row r="19" spans="1:54" x14ac:dyDescent="0.5">
      <c r="A19" s="37" t="s">
        <v>127</v>
      </c>
      <c r="B19" s="34" t="s">
        <v>163</v>
      </c>
      <c r="C19" s="34" t="s">
        <v>164</v>
      </c>
      <c r="D19" s="34" t="s">
        <v>134</v>
      </c>
      <c r="E19" s="34" t="s">
        <v>92</v>
      </c>
      <c r="F19" s="34" t="s">
        <v>131</v>
      </c>
      <c r="G19" s="20">
        <v>0.1071</v>
      </c>
      <c r="H19" s="20">
        <v>0.70789999999999997</v>
      </c>
      <c r="I19" s="20">
        <v>0.1303</v>
      </c>
      <c r="J19" s="20">
        <v>2.8400000000000002E-2</v>
      </c>
      <c r="K19" s="20">
        <v>1.3299999999999999E-2</v>
      </c>
      <c r="L19" s="20">
        <v>1.2999999999999999E-2</v>
      </c>
      <c r="M19" s="20">
        <v>0</v>
      </c>
      <c r="N19" s="20">
        <v>0.24660000000000001</v>
      </c>
      <c r="O19" s="20">
        <v>0.34079999999999999</v>
      </c>
      <c r="P19" s="20">
        <v>0.1822</v>
      </c>
      <c r="Q19" s="20">
        <v>0.23039999999999999</v>
      </c>
      <c r="R19" s="20">
        <v>0</v>
      </c>
      <c r="S19" s="20">
        <v>9.4700000000000006E-2</v>
      </c>
      <c r="T19" s="20">
        <v>5.7599999999999998E-2</v>
      </c>
      <c r="U19" s="20">
        <v>0.27815000000000001</v>
      </c>
      <c r="V19" s="20">
        <v>0.56955</v>
      </c>
      <c r="W19" s="49"/>
      <c r="X19" s="49"/>
      <c r="Y19" s="49"/>
      <c r="Z19" s="49"/>
      <c r="AB19" s="50"/>
      <c r="AC19" s="50"/>
      <c r="AD19" s="49"/>
      <c r="AE19" s="49"/>
      <c r="AF19" s="49"/>
      <c r="AH19" s="51"/>
      <c r="AI19" s="51"/>
      <c r="AJ19" s="51"/>
      <c r="AK19" s="51"/>
      <c r="AL19" s="51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</row>
    <row r="20" spans="1:54" x14ac:dyDescent="0.5">
      <c r="A20" s="37" t="s">
        <v>127</v>
      </c>
      <c r="B20" s="34" t="s">
        <v>165</v>
      </c>
      <c r="C20" s="34" t="s">
        <v>166</v>
      </c>
      <c r="D20" s="34" t="s">
        <v>134</v>
      </c>
      <c r="E20" s="34" t="s">
        <v>147</v>
      </c>
      <c r="F20" s="34" t="s">
        <v>139</v>
      </c>
      <c r="G20" s="20">
        <v>0.23169999999999999</v>
      </c>
      <c r="H20" s="20">
        <v>0.71120000000000005</v>
      </c>
      <c r="I20" s="20">
        <v>5.7099999999999998E-2</v>
      </c>
      <c r="J20" s="20">
        <v>0</v>
      </c>
      <c r="K20" s="20">
        <v>0</v>
      </c>
      <c r="L20" s="20">
        <v>0</v>
      </c>
      <c r="M20" s="20">
        <v>0</v>
      </c>
      <c r="N20" s="20">
        <v>0.1807</v>
      </c>
      <c r="O20" s="20">
        <v>0.33529999999999999</v>
      </c>
      <c r="P20" s="20">
        <v>0.48409999999999997</v>
      </c>
      <c r="Q20" s="20">
        <v>0</v>
      </c>
      <c r="R20" s="20">
        <v>0</v>
      </c>
      <c r="S20" s="20">
        <v>0.10274999999999999</v>
      </c>
      <c r="T20" s="20">
        <v>0.22134999999999999</v>
      </c>
      <c r="U20" s="20">
        <v>0.42280000000000001</v>
      </c>
      <c r="V20" s="20">
        <v>0.25309999999999999</v>
      </c>
      <c r="W20" s="49"/>
      <c r="X20" s="49"/>
      <c r="Y20" s="49"/>
      <c r="Z20" s="49"/>
      <c r="AB20" s="50"/>
      <c r="AC20" s="50"/>
      <c r="AD20" s="49"/>
      <c r="AE20" s="49"/>
      <c r="AF20" s="49"/>
      <c r="AH20" s="51"/>
      <c r="AI20" s="51"/>
      <c r="AJ20" s="51"/>
      <c r="AK20" s="51"/>
      <c r="AL20" s="51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</row>
    <row r="21" spans="1:54" x14ac:dyDescent="0.5">
      <c r="A21" s="37" t="s">
        <v>127</v>
      </c>
      <c r="B21" s="34" t="s">
        <v>167</v>
      </c>
      <c r="C21" s="34" t="s">
        <v>168</v>
      </c>
      <c r="D21" s="34" t="s">
        <v>134</v>
      </c>
      <c r="E21" s="34" t="s">
        <v>147</v>
      </c>
      <c r="F21" s="34" t="s">
        <v>160</v>
      </c>
      <c r="G21" s="20">
        <v>0.1507</v>
      </c>
      <c r="H21" s="20">
        <v>0.72770000000000001</v>
      </c>
      <c r="I21" s="20">
        <v>0.1215</v>
      </c>
      <c r="J21" s="20">
        <v>0</v>
      </c>
      <c r="K21" s="20">
        <v>0</v>
      </c>
      <c r="L21" s="20">
        <v>0</v>
      </c>
      <c r="M21" s="20">
        <v>0</v>
      </c>
      <c r="N21" s="20">
        <v>0.3029</v>
      </c>
      <c r="O21" s="20">
        <v>0.24049999999999999</v>
      </c>
      <c r="P21" s="20">
        <v>0.24890000000000001</v>
      </c>
      <c r="Q21" s="20">
        <v>0.2077</v>
      </c>
      <c r="R21" s="20">
        <v>0</v>
      </c>
      <c r="S21" s="20">
        <v>7.7950000000000005E-2</v>
      </c>
      <c r="T21" s="20">
        <v>0.25074999999999997</v>
      </c>
      <c r="U21" s="20">
        <v>0.34934999999999999</v>
      </c>
      <c r="V21" s="20">
        <v>0.32195000000000001</v>
      </c>
      <c r="W21" s="49"/>
      <c r="X21" s="49"/>
      <c r="Y21" s="49"/>
      <c r="Z21" s="49"/>
      <c r="AB21" s="50"/>
      <c r="AC21" s="50"/>
      <c r="AD21" s="49"/>
      <c r="AE21" s="49"/>
      <c r="AF21" s="49"/>
      <c r="AH21" s="51"/>
      <c r="AI21" s="51"/>
      <c r="AJ21" s="51"/>
      <c r="AK21" s="51"/>
      <c r="AL21" s="51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</row>
    <row r="22" spans="1:54" x14ac:dyDescent="0.5">
      <c r="A22" s="37" t="s">
        <v>127</v>
      </c>
      <c r="B22" s="34" t="s">
        <v>169</v>
      </c>
      <c r="C22" s="34" t="s">
        <v>170</v>
      </c>
      <c r="D22" s="34" t="s">
        <v>134</v>
      </c>
      <c r="E22" s="34" t="s">
        <v>92</v>
      </c>
      <c r="F22" s="34" t="s">
        <v>131</v>
      </c>
      <c r="G22" s="20">
        <v>0</v>
      </c>
      <c r="H22" s="20">
        <v>0.97829999999999995</v>
      </c>
      <c r="I22" s="20">
        <v>0</v>
      </c>
      <c r="J22" s="20">
        <v>2.3999999999999998E-3</v>
      </c>
      <c r="K22" s="20">
        <v>1.9300000000000001E-2</v>
      </c>
      <c r="L22" s="20">
        <v>0</v>
      </c>
      <c r="M22" s="20">
        <v>0</v>
      </c>
      <c r="N22" s="20">
        <v>9.1300000000000006E-2</v>
      </c>
      <c r="O22" s="20">
        <v>0.3624</v>
      </c>
      <c r="P22" s="20">
        <v>0.5464</v>
      </c>
      <c r="Q22" s="20">
        <v>0</v>
      </c>
      <c r="R22" s="20">
        <v>0</v>
      </c>
      <c r="S22" s="20">
        <v>6.5850000000000006E-2</v>
      </c>
      <c r="T22" s="20">
        <v>0.26884999999999998</v>
      </c>
      <c r="U22" s="20">
        <v>0.60194999999999999</v>
      </c>
      <c r="V22" s="20">
        <v>6.3299999999999995E-2</v>
      </c>
      <c r="W22" s="49"/>
      <c r="X22" s="49"/>
      <c r="Y22" s="49"/>
      <c r="Z22" s="49"/>
      <c r="AB22" s="50"/>
      <c r="AC22" s="50"/>
      <c r="AD22" s="49"/>
      <c r="AE22" s="49"/>
      <c r="AF22" s="49"/>
      <c r="AH22" s="51"/>
      <c r="AI22" s="51"/>
      <c r="AJ22" s="51"/>
      <c r="AK22" s="51"/>
      <c r="AL22" s="51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</row>
    <row r="23" spans="1:54" x14ac:dyDescent="0.5">
      <c r="A23" s="37" t="s">
        <v>171</v>
      </c>
      <c r="B23" s="34" t="s">
        <v>172</v>
      </c>
      <c r="C23" s="34" t="s">
        <v>173</v>
      </c>
      <c r="D23" s="34" t="s">
        <v>134</v>
      </c>
      <c r="E23" s="34" t="s">
        <v>92</v>
      </c>
      <c r="F23" s="34" t="s">
        <v>174</v>
      </c>
      <c r="G23" s="20">
        <v>2.3099999999999999E-2</v>
      </c>
      <c r="H23" s="20">
        <v>0.30580000000000002</v>
      </c>
      <c r="I23" s="20">
        <v>0.61709999999999998</v>
      </c>
      <c r="J23" s="20">
        <v>2.3099999999999999E-2</v>
      </c>
      <c r="K23" s="20">
        <v>1.7899999999999999E-2</v>
      </c>
      <c r="L23" s="20">
        <v>0</v>
      </c>
      <c r="M23" s="20">
        <v>1.3100000000000001E-2</v>
      </c>
      <c r="N23" s="20">
        <v>0.22189999999999999</v>
      </c>
      <c r="O23" s="20">
        <v>0.27960000000000002</v>
      </c>
      <c r="P23" s="20">
        <v>0.25679999999999997</v>
      </c>
      <c r="Q23" s="20">
        <v>0.22869999999999999</v>
      </c>
      <c r="R23" s="20">
        <v>1.3100000000000001E-2</v>
      </c>
      <c r="S23" s="20">
        <v>5.305E-2</v>
      </c>
      <c r="T23" s="20">
        <v>0.13095000000000001</v>
      </c>
      <c r="U23" s="20">
        <v>0.25164999999999998</v>
      </c>
      <c r="V23" s="20">
        <v>0.56435000000000002</v>
      </c>
      <c r="W23" s="49"/>
      <c r="X23" s="49"/>
      <c r="Y23" s="49"/>
      <c r="Z23" s="49"/>
      <c r="AB23" s="50"/>
      <c r="AC23" s="50"/>
      <c r="AD23" s="49"/>
      <c r="AE23" s="49"/>
      <c r="AF23" s="49"/>
      <c r="AH23" s="51"/>
      <c r="AI23" s="51"/>
      <c r="AJ23" s="51"/>
      <c r="AK23" s="51"/>
      <c r="AL23" s="51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</row>
    <row r="24" spans="1:54" x14ac:dyDescent="0.5">
      <c r="A24" s="37" t="s">
        <v>171</v>
      </c>
      <c r="B24" s="34" t="s">
        <v>175</v>
      </c>
      <c r="C24" s="34" t="s">
        <v>176</v>
      </c>
      <c r="D24" s="34" t="s">
        <v>134</v>
      </c>
      <c r="E24" s="34" t="s">
        <v>92</v>
      </c>
      <c r="F24" s="34" t="s">
        <v>160</v>
      </c>
      <c r="G24" s="20">
        <v>2.6499999999999999E-2</v>
      </c>
      <c r="H24" s="20">
        <v>0.29630000000000001</v>
      </c>
      <c r="I24" s="20">
        <v>0.54579999999999995</v>
      </c>
      <c r="J24" s="20">
        <v>7.8700000000000006E-2</v>
      </c>
      <c r="K24" s="20">
        <v>5.28E-2</v>
      </c>
      <c r="L24" s="20">
        <v>0</v>
      </c>
      <c r="M24" s="20">
        <v>0</v>
      </c>
      <c r="N24" s="20">
        <v>0.1172</v>
      </c>
      <c r="O24" s="20">
        <v>5.9299999999999999E-2</v>
      </c>
      <c r="P24" s="20">
        <v>0.66930000000000001</v>
      </c>
      <c r="Q24" s="20">
        <v>9.5799999999999996E-2</v>
      </c>
      <c r="R24" s="20">
        <v>5.8400000000000001E-2</v>
      </c>
      <c r="S24" s="20">
        <v>3.4450000000000001E-2</v>
      </c>
      <c r="T24" s="20">
        <v>0.1323</v>
      </c>
      <c r="U24" s="20">
        <v>0.46700000000000003</v>
      </c>
      <c r="V24" s="20">
        <v>0.36625000000000002</v>
      </c>
      <c r="W24" s="49"/>
      <c r="X24" s="49"/>
      <c r="Y24" s="49"/>
      <c r="Z24" s="49"/>
      <c r="AB24" s="50"/>
      <c r="AC24" s="50"/>
      <c r="AD24" s="49"/>
      <c r="AE24" s="49"/>
      <c r="AF24" s="49"/>
      <c r="AH24" s="51"/>
      <c r="AI24" s="51"/>
      <c r="AJ24" s="51"/>
      <c r="AK24" s="51"/>
      <c r="AL24" s="51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</row>
    <row r="25" spans="1:54" x14ac:dyDescent="0.5">
      <c r="A25" s="37" t="s">
        <v>171</v>
      </c>
      <c r="B25" s="34" t="s">
        <v>177</v>
      </c>
      <c r="C25" s="34" t="s">
        <v>178</v>
      </c>
      <c r="D25" s="34" t="s">
        <v>134</v>
      </c>
      <c r="E25" s="34" t="s">
        <v>144</v>
      </c>
      <c r="F25" s="34" t="s">
        <v>139</v>
      </c>
      <c r="G25" s="20">
        <v>3.4500000000000003E-2</v>
      </c>
      <c r="H25" s="20">
        <v>0.35239999999999999</v>
      </c>
      <c r="I25" s="20">
        <v>0.33515</v>
      </c>
      <c r="J25" s="20">
        <v>0.02</v>
      </c>
      <c r="K25" s="20">
        <v>3.7249999999999998E-2</v>
      </c>
      <c r="L25" s="20">
        <v>0.18345</v>
      </c>
      <c r="M25" s="20">
        <v>3.7249999999999998E-2</v>
      </c>
      <c r="N25" s="20">
        <v>5.1700000000000003E-2</v>
      </c>
      <c r="O25" s="20">
        <v>0.16350000000000001</v>
      </c>
      <c r="P25" s="20">
        <v>0.46134999999999998</v>
      </c>
      <c r="Q25" s="20">
        <v>0.2462</v>
      </c>
      <c r="R25" s="20">
        <v>7.7249999999999999E-2</v>
      </c>
      <c r="S25" s="20">
        <v>0.02</v>
      </c>
      <c r="T25" s="20">
        <v>0.14760000000000001</v>
      </c>
      <c r="U25" s="20">
        <v>0.55894999999999995</v>
      </c>
      <c r="V25" s="20">
        <v>0.27345000000000003</v>
      </c>
      <c r="W25" s="49"/>
      <c r="X25" s="49"/>
      <c r="Y25" s="49"/>
      <c r="Z25" s="49"/>
      <c r="AB25" s="50"/>
      <c r="AC25" s="50"/>
      <c r="AD25" s="49"/>
      <c r="AE25" s="49"/>
      <c r="AF25" s="49"/>
      <c r="AH25" s="51"/>
      <c r="AI25" s="51"/>
      <c r="AJ25" s="51"/>
      <c r="AK25" s="51"/>
      <c r="AL25" s="51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</row>
    <row r="26" spans="1:54" x14ac:dyDescent="0.5">
      <c r="A26" s="37" t="s">
        <v>171</v>
      </c>
      <c r="B26" s="34" t="s">
        <v>179</v>
      </c>
      <c r="C26" s="34" t="s">
        <v>180</v>
      </c>
      <c r="D26" s="34" t="s">
        <v>134</v>
      </c>
      <c r="E26" s="34" t="s">
        <v>147</v>
      </c>
      <c r="F26" s="34" t="s">
        <v>92</v>
      </c>
      <c r="G26" s="20">
        <v>3.0200000000000001E-2</v>
      </c>
      <c r="H26" s="20">
        <v>0.14929999999999999</v>
      </c>
      <c r="I26" s="20">
        <v>0</v>
      </c>
      <c r="J26" s="20">
        <v>0.2389</v>
      </c>
      <c r="K26" s="20">
        <v>0.47770000000000001</v>
      </c>
      <c r="L26" s="20">
        <v>7.5399999999999995E-2</v>
      </c>
      <c r="M26" s="20">
        <v>2.8500000000000001E-2</v>
      </c>
      <c r="N26" s="20">
        <v>4.7E-2</v>
      </c>
      <c r="O26" s="20">
        <v>0.13639999999999999</v>
      </c>
      <c r="P26" s="20">
        <v>0.75780000000000003</v>
      </c>
      <c r="Q26" s="20">
        <v>5.8700000000000002E-2</v>
      </c>
      <c r="R26" s="20">
        <v>0</v>
      </c>
      <c r="S26" s="20">
        <v>2.86E-2</v>
      </c>
      <c r="T26" s="20">
        <v>0.17655000000000001</v>
      </c>
      <c r="U26" s="20">
        <v>0.76390000000000002</v>
      </c>
      <c r="V26" s="20">
        <v>3.1E-2</v>
      </c>
      <c r="W26" s="49"/>
      <c r="X26" s="49"/>
      <c r="Y26" s="49"/>
      <c r="Z26" s="49"/>
      <c r="AB26" s="50"/>
      <c r="AC26" s="50"/>
      <c r="AD26" s="49"/>
      <c r="AE26" s="49"/>
      <c r="AF26" s="49"/>
      <c r="AH26" s="51"/>
      <c r="AI26" s="51"/>
      <c r="AJ26" s="51"/>
      <c r="AK26" s="51"/>
      <c r="AL26" s="51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</row>
    <row r="27" spans="1:54" x14ac:dyDescent="0.5">
      <c r="A27" s="37" t="s">
        <v>171</v>
      </c>
      <c r="B27" s="34" t="s">
        <v>181</v>
      </c>
      <c r="C27" s="34" t="s">
        <v>182</v>
      </c>
      <c r="D27" s="34" t="s">
        <v>17</v>
      </c>
      <c r="E27" s="34" t="s">
        <v>92</v>
      </c>
      <c r="F27" s="34" t="s">
        <v>92</v>
      </c>
      <c r="G27" s="20">
        <v>8.8749999999999992E-3</v>
      </c>
      <c r="H27" s="20">
        <v>0.14757500000000001</v>
      </c>
      <c r="I27" s="20">
        <v>0.186025</v>
      </c>
      <c r="J27" s="20">
        <v>9.9391667000000003E-2</v>
      </c>
      <c r="K27" s="20">
        <v>0.28546666700000001</v>
      </c>
      <c r="L27" s="20">
        <v>0.23503333300000001</v>
      </c>
      <c r="M27" s="20">
        <v>3.7675E-2</v>
      </c>
      <c r="N27" s="20">
        <v>9.2991667E-2</v>
      </c>
      <c r="O27" s="20">
        <v>0.171833333</v>
      </c>
      <c r="P27" s="20">
        <v>0.44674166700000001</v>
      </c>
      <c r="Q27" s="20">
        <v>0.18084166700000001</v>
      </c>
      <c r="R27" s="20">
        <v>0.107583333</v>
      </c>
      <c r="S27" s="20">
        <v>4.4120832999999998E-2</v>
      </c>
      <c r="T27" s="20">
        <v>0.2051375</v>
      </c>
      <c r="U27" s="20">
        <v>0.477558333</v>
      </c>
      <c r="V27" s="20">
        <v>0.27320833300000003</v>
      </c>
      <c r="W27" s="49"/>
      <c r="X27" s="49"/>
      <c r="Y27" s="49"/>
      <c r="Z27" s="49"/>
      <c r="AB27" s="50"/>
      <c r="AC27" s="50"/>
      <c r="AD27" s="49"/>
      <c r="AE27" s="49"/>
      <c r="AF27" s="49"/>
      <c r="AH27" s="51"/>
      <c r="AI27" s="51"/>
      <c r="AJ27" s="51"/>
      <c r="AK27" s="51"/>
      <c r="AL27" s="51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</row>
    <row r="28" spans="1:54" x14ac:dyDescent="0.5">
      <c r="A28" s="37" t="s">
        <v>171</v>
      </c>
      <c r="B28" s="34" t="s">
        <v>183</v>
      </c>
      <c r="C28" s="34" t="s">
        <v>184</v>
      </c>
      <c r="D28" s="34" t="s">
        <v>17</v>
      </c>
      <c r="E28" s="34" t="s">
        <v>92</v>
      </c>
      <c r="F28" s="34" t="s">
        <v>92</v>
      </c>
      <c r="G28" s="20">
        <v>2.9583330000000001E-3</v>
      </c>
      <c r="H28" s="20">
        <v>0.36735833299999998</v>
      </c>
      <c r="I28" s="20">
        <v>0.107475</v>
      </c>
      <c r="J28" s="20">
        <v>7.8597221999999994E-2</v>
      </c>
      <c r="K28" s="20">
        <v>0.26182222199999999</v>
      </c>
      <c r="L28" s="20">
        <v>0.138977778</v>
      </c>
      <c r="M28" s="20">
        <v>4.2891667000000001E-2</v>
      </c>
      <c r="N28" s="20">
        <v>0.19766388900000001</v>
      </c>
      <c r="O28" s="20">
        <v>0.26944444400000001</v>
      </c>
      <c r="P28" s="20">
        <v>0.39134722199999999</v>
      </c>
      <c r="Q28" s="20">
        <v>0.105747222</v>
      </c>
      <c r="R28" s="20">
        <v>3.5861111000000001E-2</v>
      </c>
      <c r="S28" s="20">
        <v>2.9873611000000001E-2</v>
      </c>
      <c r="T28" s="20">
        <v>0.1517125</v>
      </c>
      <c r="U28" s="20">
        <v>0.57586944399999995</v>
      </c>
      <c r="V28" s="20">
        <v>0.24261944399999999</v>
      </c>
      <c r="W28" s="49"/>
      <c r="X28" s="49"/>
      <c r="Y28" s="49"/>
      <c r="Z28" s="49"/>
      <c r="AB28" s="50"/>
      <c r="AC28" s="50"/>
      <c r="AD28" s="49"/>
      <c r="AE28" s="49"/>
      <c r="AF28" s="49"/>
      <c r="AH28" s="51"/>
      <c r="AI28" s="51"/>
      <c r="AJ28" s="51"/>
      <c r="AK28" s="51"/>
      <c r="AL28" s="51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</row>
    <row r="29" spans="1:54" x14ac:dyDescent="0.5">
      <c r="A29" s="37" t="s">
        <v>171</v>
      </c>
      <c r="B29" s="34" t="s">
        <v>185</v>
      </c>
      <c r="C29" s="34" t="s">
        <v>186</v>
      </c>
      <c r="D29" s="34" t="s">
        <v>134</v>
      </c>
      <c r="E29" s="34" t="s">
        <v>92</v>
      </c>
      <c r="F29" s="34" t="s">
        <v>139</v>
      </c>
      <c r="G29" s="20">
        <v>8.8749999999999992E-3</v>
      </c>
      <c r="H29" s="20">
        <v>0.14757500000000001</v>
      </c>
      <c r="I29" s="20">
        <v>0.186025</v>
      </c>
      <c r="J29" s="20">
        <v>9.9391667000000003E-2</v>
      </c>
      <c r="K29" s="20">
        <v>0.28546666700000001</v>
      </c>
      <c r="L29" s="20">
        <v>0.23503333300000001</v>
      </c>
      <c r="M29" s="20">
        <v>3.7675E-2</v>
      </c>
      <c r="N29" s="20">
        <v>9.2991667E-2</v>
      </c>
      <c r="O29" s="20">
        <v>0.171833333</v>
      </c>
      <c r="P29" s="20">
        <v>0.44674166700000001</v>
      </c>
      <c r="Q29" s="20">
        <v>0.18084166700000001</v>
      </c>
      <c r="R29" s="20">
        <v>0.107583333</v>
      </c>
      <c r="S29" s="20">
        <v>4.4120832999999998E-2</v>
      </c>
      <c r="T29" s="20">
        <v>0.2051375</v>
      </c>
      <c r="U29" s="20">
        <v>0.477558333</v>
      </c>
      <c r="V29" s="20">
        <v>0.27320833300000003</v>
      </c>
      <c r="W29" s="49"/>
      <c r="X29" s="49"/>
      <c r="Y29" s="49"/>
      <c r="Z29" s="49"/>
      <c r="AB29" s="50"/>
      <c r="AC29" s="50"/>
      <c r="AD29" s="49"/>
      <c r="AE29" s="49"/>
      <c r="AF29" s="49"/>
      <c r="AH29" s="51"/>
      <c r="AI29" s="51"/>
      <c r="AJ29" s="51"/>
      <c r="AK29" s="51"/>
      <c r="AL29" s="51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</row>
    <row r="30" spans="1:54" x14ac:dyDescent="0.5">
      <c r="A30" s="37" t="s">
        <v>171</v>
      </c>
      <c r="B30" s="34" t="s">
        <v>187</v>
      </c>
      <c r="C30" s="34" t="s">
        <v>188</v>
      </c>
      <c r="D30" s="34" t="s">
        <v>17</v>
      </c>
      <c r="E30" s="34" t="s">
        <v>92</v>
      </c>
      <c r="F30" s="34" t="s">
        <v>92</v>
      </c>
      <c r="G30" s="20">
        <v>0</v>
      </c>
      <c r="H30" s="20">
        <v>6.0999999999999999E-2</v>
      </c>
      <c r="I30" s="20">
        <v>0.2107</v>
      </c>
      <c r="J30" s="20">
        <v>6.7400000000000002E-2</v>
      </c>
      <c r="K30" s="20">
        <v>0.2356</v>
      </c>
      <c r="L30" s="20">
        <v>0.40079999999999999</v>
      </c>
      <c r="M30" s="20">
        <v>2.46E-2</v>
      </c>
      <c r="N30" s="20">
        <v>0.1268</v>
      </c>
      <c r="O30" s="20">
        <v>0.33889999999999998</v>
      </c>
      <c r="P30" s="20">
        <v>0.39200000000000002</v>
      </c>
      <c r="Q30" s="20">
        <v>5.6300000000000003E-2</v>
      </c>
      <c r="R30" s="20">
        <v>8.5900000000000004E-2</v>
      </c>
      <c r="S30" s="20">
        <v>7.6350000000000001E-2</v>
      </c>
      <c r="T30" s="20">
        <v>0.33360000000000001</v>
      </c>
      <c r="U30" s="20">
        <v>0.40855000000000002</v>
      </c>
      <c r="V30" s="20">
        <v>0.18145</v>
      </c>
      <c r="W30" s="49"/>
      <c r="X30" s="49"/>
      <c r="Y30" s="49"/>
      <c r="Z30" s="49"/>
      <c r="AB30" s="50"/>
      <c r="AC30" s="50"/>
      <c r="AD30" s="49"/>
      <c r="AE30" s="49"/>
      <c r="AF30" s="49"/>
      <c r="AH30" s="51"/>
      <c r="AI30" s="51"/>
      <c r="AJ30" s="51"/>
      <c r="AK30" s="51"/>
      <c r="AL30" s="51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</row>
    <row r="31" spans="1:54" x14ac:dyDescent="0.5">
      <c r="A31" s="37" t="s">
        <v>171</v>
      </c>
      <c r="B31" s="34" t="s">
        <v>189</v>
      </c>
      <c r="C31" s="34" t="s">
        <v>190</v>
      </c>
      <c r="D31" s="34" t="s">
        <v>17</v>
      </c>
      <c r="E31" s="34" t="s">
        <v>92</v>
      </c>
      <c r="F31" s="34" t="s">
        <v>92</v>
      </c>
      <c r="G31" s="20">
        <v>8.8749999999999992E-3</v>
      </c>
      <c r="H31" s="20">
        <v>0.14757500000000001</v>
      </c>
      <c r="I31" s="20">
        <v>0.186025</v>
      </c>
      <c r="J31" s="20">
        <v>9.9391667000000003E-2</v>
      </c>
      <c r="K31" s="20">
        <v>0.28546666700000001</v>
      </c>
      <c r="L31" s="20">
        <v>0.23503333300000001</v>
      </c>
      <c r="M31" s="20">
        <v>3.7675E-2</v>
      </c>
      <c r="N31" s="20">
        <v>9.2991667E-2</v>
      </c>
      <c r="O31" s="20">
        <v>0.171833333</v>
      </c>
      <c r="P31" s="20">
        <v>0.44674166700000001</v>
      </c>
      <c r="Q31" s="20">
        <v>0.18084166700000001</v>
      </c>
      <c r="R31" s="20">
        <v>0.107583333</v>
      </c>
      <c r="S31" s="20">
        <v>4.4120832999999998E-2</v>
      </c>
      <c r="T31" s="20">
        <v>0.2051375</v>
      </c>
      <c r="U31" s="20">
        <v>0.477558333</v>
      </c>
      <c r="V31" s="20">
        <v>0.27320833300000003</v>
      </c>
      <c r="W31" s="49"/>
      <c r="X31" s="49"/>
      <c r="Y31" s="49"/>
      <c r="Z31" s="49"/>
      <c r="AB31" s="50"/>
      <c r="AC31" s="50"/>
      <c r="AD31" s="49"/>
      <c r="AE31" s="49"/>
      <c r="AF31" s="49"/>
      <c r="AH31" s="51"/>
      <c r="AI31" s="51"/>
      <c r="AJ31" s="51"/>
      <c r="AK31" s="51"/>
      <c r="AL31" s="51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</row>
    <row r="32" spans="1:54" x14ac:dyDescent="0.5">
      <c r="A32" s="37" t="s">
        <v>171</v>
      </c>
      <c r="B32" s="34" t="s">
        <v>191</v>
      </c>
      <c r="C32" s="34" t="s">
        <v>192</v>
      </c>
      <c r="D32" s="34" t="s">
        <v>17</v>
      </c>
      <c r="E32" s="34" t="s">
        <v>92</v>
      </c>
      <c r="F32" s="34" t="s">
        <v>139</v>
      </c>
      <c r="G32" s="20">
        <v>4.1700000000000001E-2</v>
      </c>
      <c r="H32" s="20">
        <v>0.30709999999999998</v>
      </c>
      <c r="I32" s="20">
        <v>0.21679999999999999</v>
      </c>
      <c r="J32" s="20">
        <v>0.18010000000000001</v>
      </c>
      <c r="K32" s="20">
        <v>0.15670000000000001</v>
      </c>
      <c r="L32" s="20">
        <v>9.7500000000000003E-2</v>
      </c>
      <c r="M32" s="20">
        <v>0</v>
      </c>
      <c r="N32" s="20">
        <v>0.15959999999999999</v>
      </c>
      <c r="O32" s="20">
        <v>0.14000000000000001</v>
      </c>
      <c r="P32" s="20">
        <v>0.54169999999999996</v>
      </c>
      <c r="Q32" s="20">
        <v>0.15859999999999999</v>
      </c>
      <c r="R32" s="20">
        <v>0</v>
      </c>
      <c r="S32" s="20">
        <v>0</v>
      </c>
      <c r="T32" s="20">
        <v>0.16685</v>
      </c>
      <c r="U32" s="20">
        <v>0.60504999999999998</v>
      </c>
      <c r="V32" s="20">
        <v>0.22814999999999999</v>
      </c>
      <c r="W32" s="49"/>
      <c r="X32" s="49"/>
      <c r="Y32" s="49"/>
      <c r="Z32" s="49"/>
      <c r="AB32" s="50"/>
      <c r="AC32" s="50"/>
      <c r="AD32" s="49"/>
      <c r="AE32" s="49"/>
      <c r="AF32" s="49"/>
      <c r="AH32" s="51"/>
      <c r="AI32" s="51"/>
      <c r="AJ32" s="51"/>
      <c r="AK32" s="51"/>
      <c r="AL32" s="51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</row>
    <row r="33" spans="1:54" x14ac:dyDescent="0.5">
      <c r="A33" s="37" t="s">
        <v>193</v>
      </c>
      <c r="B33" s="34" t="s">
        <v>194</v>
      </c>
      <c r="C33" s="34" t="s">
        <v>195</v>
      </c>
      <c r="D33" s="34" t="s">
        <v>18</v>
      </c>
      <c r="E33" s="34" t="s">
        <v>92</v>
      </c>
      <c r="F33" s="34" t="s">
        <v>92</v>
      </c>
      <c r="G33" s="20">
        <v>9.5849999999999998E-3</v>
      </c>
      <c r="H33" s="20">
        <v>2.5350000000000001E-2</v>
      </c>
      <c r="I33" s="20">
        <v>9.5714999999999995E-2</v>
      </c>
      <c r="J33" s="20">
        <v>5.3080000000000002E-2</v>
      </c>
      <c r="K33" s="20">
        <v>0.14968500000000001</v>
      </c>
      <c r="L33" s="20">
        <v>0.51432</v>
      </c>
      <c r="M33" s="20">
        <v>0.15227499999999999</v>
      </c>
      <c r="N33" s="20">
        <v>3.024E-2</v>
      </c>
      <c r="O33" s="20">
        <v>0.13691999999999999</v>
      </c>
      <c r="P33" s="20">
        <v>0.431585</v>
      </c>
      <c r="Q33" s="20">
        <v>0.32865499999999997</v>
      </c>
      <c r="R33" s="20">
        <v>7.2590000000000002E-2</v>
      </c>
      <c r="S33" s="20">
        <v>0.13213250000000001</v>
      </c>
      <c r="T33" s="20">
        <v>0.15914</v>
      </c>
      <c r="U33" s="20">
        <v>0.5122525</v>
      </c>
      <c r="V33" s="20">
        <v>0.19649249999999999</v>
      </c>
      <c r="W33" s="49"/>
      <c r="X33" s="49"/>
      <c r="Y33" s="49"/>
      <c r="Z33" s="49"/>
      <c r="AB33" s="50"/>
      <c r="AC33" s="50"/>
      <c r="AD33" s="49"/>
      <c r="AE33" s="49"/>
      <c r="AF33" s="49"/>
      <c r="AH33" s="51"/>
      <c r="AI33" s="51"/>
      <c r="AJ33" s="51"/>
      <c r="AK33" s="51"/>
      <c r="AL33" s="51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</row>
    <row r="34" spans="1:54" x14ac:dyDescent="0.5">
      <c r="A34" s="37" t="s">
        <v>193</v>
      </c>
      <c r="B34" s="34" t="s">
        <v>196</v>
      </c>
      <c r="C34" s="34" t="s">
        <v>197</v>
      </c>
      <c r="D34" s="34" t="s">
        <v>134</v>
      </c>
      <c r="E34" s="34" t="s">
        <v>92</v>
      </c>
      <c r="F34" s="34" t="s">
        <v>139</v>
      </c>
      <c r="G34" s="20">
        <v>0</v>
      </c>
      <c r="H34" s="20">
        <v>0.25562499999999999</v>
      </c>
      <c r="I34" s="20">
        <v>7.1275000000000005E-2</v>
      </c>
      <c r="J34" s="20">
        <v>8.3174999999999999E-2</v>
      </c>
      <c r="K34" s="20">
        <v>0.14427499999999999</v>
      </c>
      <c r="L34" s="20">
        <v>0.40244999999999997</v>
      </c>
      <c r="M34" s="20">
        <v>4.3150000000000001E-2</v>
      </c>
      <c r="N34" s="20">
        <v>0.20035</v>
      </c>
      <c r="O34" s="20">
        <v>0.18104999999999999</v>
      </c>
      <c r="P34" s="20">
        <v>0.45195000000000002</v>
      </c>
      <c r="Q34" s="20">
        <v>8.72E-2</v>
      </c>
      <c r="R34" s="20">
        <v>7.9424999999999996E-2</v>
      </c>
      <c r="S34" s="20">
        <v>7.66125E-2</v>
      </c>
      <c r="T34" s="20">
        <v>0.19813749999999999</v>
      </c>
      <c r="U34" s="20">
        <v>0.58772500000000005</v>
      </c>
      <c r="V34" s="20">
        <v>0.13748750000000001</v>
      </c>
      <c r="W34" s="49"/>
      <c r="X34" s="49"/>
      <c r="Y34" s="49"/>
      <c r="Z34" s="49"/>
      <c r="AB34" s="50"/>
      <c r="AC34" s="50"/>
      <c r="AD34" s="49"/>
      <c r="AE34" s="49"/>
      <c r="AF34" s="49"/>
      <c r="AH34" s="51"/>
      <c r="AI34" s="51"/>
      <c r="AJ34" s="51"/>
      <c r="AK34" s="51"/>
      <c r="AL34" s="51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</row>
    <row r="35" spans="1:54" x14ac:dyDescent="0.5">
      <c r="A35" s="37" t="s">
        <v>193</v>
      </c>
      <c r="B35" s="34" t="s">
        <v>198</v>
      </c>
      <c r="C35" s="34" t="s">
        <v>199</v>
      </c>
      <c r="D35" s="34" t="s">
        <v>18</v>
      </c>
      <c r="E35" s="34" t="s">
        <v>92</v>
      </c>
      <c r="F35" s="34" t="s">
        <v>92</v>
      </c>
      <c r="G35" s="20">
        <v>0</v>
      </c>
      <c r="H35" s="20">
        <v>8.8672000000000001E-2</v>
      </c>
      <c r="I35" s="20">
        <v>4.6143999999999998E-2</v>
      </c>
      <c r="J35" s="20">
        <v>8.0551999999999999E-2</v>
      </c>
      <c r="K35" s="20">
        <v>4.9515999999999998E-2</v>
      </c>
      <c r="L35" s="20">
        <v>0.57063200000000003</v>
      </c>
      <c r="M35" s="20">
        <v>0.16450799999999999</v>
      </c>
      <c r="N35" s="20">
        <v>5.806E-2</v>
      </c>
      <c r="O35" s="20">
        <v>8.4444000000000005E-2</v>
      </c>
      <c r="P35" s="20">
        <v>0.49870799999999998</v>
      </c>
      <c r="Q35" s="20">
        <v>0.28897200000000001</v>
      </c>
      <c r="R35" s="20">
        <v>6.9816000000000003E-2</v>
      </c>
      <c r="S35" s="20">
        <v>0.156442</v>
      </c>
      <c r="T35" s="20">
        <v>0.168464</v>
      </c>
      <c r="U35" s="20">
        <v>0.50258999999999998</v>
      </c>
      <c r="V35" s="20">
        <v>0.17253199999999999</v>
      </c>
      <c r="W35" s="49"/>
      <c r="X35" s="49"/>
      <c r="Y35" s="49"/>
      <c r="Z35" s="49"/>
      <c r="AB35" s="50"/>
      <c r="AC35" s="50"/>
      <c r="AD35" s="49"/>
      <c r="AE35" s="49"/>
      <c r="AF35" s="49"/>
      <c r="AH35" s="51"/>
      <c r="AI35" s="51"/>
      <c r="AJ35" s="51"/>
      <c r="AK35" s="51"/>
      <c r="AL35" s="51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</row>
    <row r="36" spans="1:54" x14ac:dyDescent="0.5">
      <c r="A36" s="37" t="s">
        <v>193</v>
      </c>
      <c r="B36" s="34" t="s">
        <v>200</v>
      </c>
      <c r="C36" s="34" t="s">
        <v>201</v>
      </c>
      <c r="D36" s="34" t="s">
        <v>18</v>
      </c>
      <c r="E36" s="34" t="s">
        <v>92</v>
      </c>
      <c r="F36" s="34" t="s">
        <v>92</v>
      </c>
      <c r="G36" s="20">
        <v>3.8431579E-2</v>
      </c>
      <c r="H36" s="20">
        <v>0.13683684199999999</v>
      </c>
      <c r="I36" s="20">
        <v>5.3868421E-2</v>
      </c>
      <c r="J36" s="20">
        <v>7.1626315999999995E-2</v>
      </c>
      <c r="K36" s="20">
        <v>9.1899999999999996E-2</v>
      </c>
      <c r="L36" s="20">
        <v>0.515178947</v>
      </c>
      <c r="M36" s="20">
        <v>9.2157895000000004E-2</v>
      </c>
      <c r="N36" s="20">
        <v>9.6694737000000003E-2</v>
      </c>
      <c r="O36" s="20">
        <v>0.11595789500000001</v>
      </c>
      <c r="P36" s="20">
        <v>0.4783</v>
      </c>
      <c r="Q36" s="20">
        <v>0.25434210499999999</v>
      </c>
      <c r="R36" s="20">
        <v>5.4710526000000002E-2</v>
      </c>
      <c r="S36" s="20">
        <v>0.10113947399999999</v>
      </c>
      <c r="T36" s="20">
        <v>0.16422894699999999</v>
      </c>
      <c r="U36" s="20">
        <v>0.51699473699999998</v>
      </c>
      <c r="V36" s="20">
        <v>0.217663158</v>
      </c>
      <c r="W36" s="49"/>
      <c r="X36" s="49"/>
      <c r="Y36" s="49"/>
      <c r="Z36" s="49"/>
      <c r="AB36" s="50"/>
      <c r="AC36" s="50"/>
      <c r="AD36" s="49"/>
      <c r="AE36" s="49"/>
      <c r="AF36" s="49"/>
      <c r="AH36" s="51"/>
      <c r="AI36" s="51"/>
      <c r="AJ36" s="51"/>
      <c r="AK36" s="51"/>
      <c r="AL36" s="51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</row>
    <row r="37" spans="1:54" x14ac:dyDescent="0.5">
      <c r="A37" s="37" t="s">
        <v>193</v>
      </c>
      <c r="B37" s="42" t="s">
        <v>202</v>
      </c>
      <c r="C37" s="34" t="s">
        <v>203</v>
      </c>
      <c r="D37" s="34" t="s">
        <v>18</v>
      </c>
      <c r="E37" s="34" t="s">
        <v>92</v>
      </c>
      <c r="F37" s="34" t="s">
        <v>139</v>
      </c>
      <c r="G37" s="20">
        <v>0</v>
      </c>
      <c r="H37" s="20">
        <v>0.05</v>
      </c>
      <c r="I37" s="20">
        <v>0</v>
      </c>
      <c r="J37" s="20">
        <v>0</v>
      </c>
      <c r="K37" s="20">
        <v>0.05</v>
      </c>
      <c r="L37" s="20">
        <v>0.9</v>
      </c>
      <c r="M37" s="20">
        <v>0</v>
      </c>
      <c r="N37" s="20">
        <v>0</v>
      </c>
      <c r="O37" s="20">
        <v>0.05</v>
      </c>
      <c r="P37" s="20">
        <v>0.3</v>
      </c>
      <c r="Q37" s="20">
        <v>0.55000000000000004</v>
      </c>
      <c r="R37" s="20">
        <v>0.1</v>
      </c>
      <c r="S37" s="20">
        <v>0.05</v>
      </c>
      <c r="T37" s="20">
        <v>0.22500000000000001</v>
      </c>
      <c r="U37" s="20">
        <v>0.2</v>
      </c>
      <c r="V37" s="20">
        <v>0.52500000000000002</v>
      </c>
      <c r="W37" s="49"/>
      <c r="X37" s="49"/>
      <c r="Y37" s="49"/>
      <c r="Z37" s="49"/>
      <c r="AB37" s="50"/>
      <c r="AC37" s="50"/>
      <c r="AD37" s="49"/>
      <c r="AE37" s="49"/>
      <c r="AF37" s="49"/>
      <c r="AH37" s="51"/>
      <c r="AI37" s="51"/>
      <c r="AJ37" s="51"/>
      <c r="AK37" s="51"/>
      <c r="AL37" s="51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</row>
    <row r="38" spans="1:54" x14ac:dyDescent="0.5">
      <c r="A38" s="37" t="s">
        <v>193</v>
      </c>
      <c r="B38" s="34" t="s">
        <v>204</v>
      </c>
      <c r="C38" s="34" t="s">
        <v>205</v>
      </c>
      <c r="D38" s="34" t="s">
        <v>18</v>
      </c>
      <c r="E38" s="34" t="s">
        <v>92</v>
      </c>
      <c r="F38" s="34" t="s">
        <v>92</v>
      </c>
      <c r="G38" s="20">
        <v>0</v>
      </c>
      <c r="H38" s="20">
        <v>0</v>
      </c>
      <c r="I38" s="20">
        <v>0</v>
      </c>
      <c r="J38" s="20">
        <v>0</v>
      </c>
      <c r="K38" s="20">
        <v>3.0300000000000001E-2</v>
      </c>
      <c r="L38" s="20">
        <v>0.77516666700000003</v>
      </c>
      <c r="M38" s="20">
        <v>0.194533333</v>
      </c>
      <c r="N38" s="20">
        <v>0.26116666700000002</v>
      </c>
      <c r="O38" s="20">
        <v>0.1371</v>
      </c>
      <c r="P38" s="20">
        <v>0.29366666699999999</v>
      </c>
      <c r="Q38" s="20">
        <v>0.21716666700000001</v>
      </c>
      <c r="R38" s="20">
        <v>9.0933333000000005E-2</v>
      </c>
      <c r="S38" s="20">
        <v>0.228333333</v>
      </c>
      <c r="T38" s="20">
        <v>0.14244999999999999</v>
      </c>
      <c r="U38" s="20">
        <v>0.28861666699999999</v>
      </c>
      <c r="V38" s="20">
        <v>0.34065000000000001</v>
      </c>
      <c r="W38" s="49"/>
      <c r="X38" s="49"/>
      <c r="Y38" s="49"/>
      <c r="Z38" s="49"/>
      <c r="AB38" s="50"/>
      <c r="AC38" s="50"/>
      <c r="AD38" s="49"/>
      <c r="AE38" s="49"/>
      <c r="AF38" s="49"/>
      <c r="AH38" s="51"/>
      <c r="AI38" s="51"/>
      <c r="AJ38" s="51"/>
      <c r="AK38" s="51"/>
      <c r="AL38" s="51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</row>
    <row r="39" spans="1:54" x14ac:dyDescent="0.5">
      <c r="A39" s="37" t="s">
        <v>193</v>
      </c>
      <c r="B39" s="34" t="s">
        <v>206</v>
      </c>
      <c r="C39" s="34" t="s">
        <v>207</v>
      </c>
      <c r="D39" s="34" t="s">
        <v>18</v>
      </c>
      <c r="E39" s="34" t="s">
        <v>92</v>
      </c>
      <c r="F39" s="34" t="s">
        <v>92</v>
      </c>
      <c r="G39" s="20">
        <v>0</v>
      </c>
      <c r="H39" s="20">
        <v>0</v>
      </c>
      <c r="I39" s="20">
        <v>7.4899999999999994E-2</v>
      </c>
      <c r="J39" s="20">
        <v>9.7199999999999995E-2</v>
      </c>
      <c r="K39" s="20">
        <v>0.20300000000000001</v>
      </c>
      <c r="L39" s="20">
        <v>0.52370000000000005</v>
      </c>
      <c r="M39" s="20">
        <v>0.1013</v>
      </c>
      <c r="N39" s="20">
        <v>0</v>
      </c>
      <c r="O39" s="20">
        <v>0</v>
      </c>
      <c r="P39" s="20">
        <v>0.26350000000000001</v>
      </c>
      <c r="Q39" s="20">
        <v>0.60950000000000004</v>
      </c>
      <c r="R39" s="20">
        <v>0.127</v>
      </c>
      <c r="S39" s="20">
        <v>9.7500000000000003E-2</v>
      </c>
      <c r="T39" s="20">
        <v>0.15515000000000001</v>
      </c>
      <c r="U39" s="20">
        <v>0.41639999999999999</v>
      </c>
      <c r="V39" s="20">
        <v>0.33100000000000002</v>
      </c>
      <c r="W39" s="49"/>
      <c r="X39" s="49"/>
      <c r="Y39" s="49"/>
      <c r="Z39" s="49"/>
      <c r="AB39" s="50"/>
      <c r="AC39" s="50"/>
      <c r="AD39" s="49"/>
      <c r="AE39" s="49"/>
      <c r="AF39" s="49"/>
      <c r="AH39" s="51"/>
      <c r="AI39" s="51"/>
      <c r="AJ39" s="51"/>
      <c r="AK39" s="51"/>
      <c r="AL39" s="51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</row>
    <row r="40" spans="1:54" x14ac:dyDescent="0.5">
      <c r="A40" s="37" t="s">
        <v>193</v>
      </c>
      <c r="B40" s="34" t="s">
        <v>208</v>
      </c>
      <c r="C40" s="34" t="s">
        <v>209</v>
      </c>
      <c r="D40" s="34" t="s">
        <v>18</v>
      </c>
      <c r="E40" s="34" t="s">
        <v>92</v>
      </c>
      <c r="F40" s="34" t="s">
        <v>139</v>
      </c>
      <c r="G40" s="20">
        <v>0</v>
      </c>
      <c r="H40" s="20">
        <v>4.5499999999999999E-2</v>
      </c>
      <c r="I40" s="20">
        <v>0</v>
      </c>
      <c r="J40" s="20">
        <v>0</v>
      </c>
      <c r="K40" s="20">
        <v>9.0899999999999995E-2</v>
      </c>
      <c r="L40" s="20">
        <v>0.81820000000000004</v>
      </c>
      <c r="M40" s="20">
        <v>4.5499999999999999E-2</v>
      </c>
      <c r="N40" s="20">
        <v>0.13639999999999999</v>
      </c>
      <c r="O40" s="20">
        <v>0</v>
      </c>
      <c r="P40" s="20">
        <v>0.77270000000000005</v>
      </c>
      <c r="Q40" s="20">
        <v>9.0899999999999995E-2</v>
      </c>
      <c r="R40" s="20">
        <v>0</v>
      </c>
      <c r="S40" s="20">
        <v>2.2749999999999999E-2</v>
      </c>
      <c r="T40" s="20">
        <v>0.15909999999999999</v>
      </c>
      <c r="U40" s="20">
        <v>0.43185000000000001</v>
      </c>
      <c r="V40" s="20">
        <v>0.38645000000000002</v>
      </c>
      <c r="W40" s="49"/>
      <c r="X40" s="49"/>
      <c r="Y40" s="49"/>
      <c r="Z40" s="49"/>
      <c r="AB40" s="50"/>
      <c r="AC40" s="50"/>
      <c r="AD40" s="49"/>
      <c r="AE40" s="49"/>
      <c r="AF40" s="49"/>
      <c r="AH40" s="51"/>
      <c r="AI40" s="51"/>
      <c r="AJ40" s="51"/>
      <c r="AK40" s="51"/>
      <c r="AL40" s="51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</row>
    <row r="41" spans="1:54" x14ac:dyDescent="0.5">
      <c r="A41" s="37" t="s">
        <v>193</v>
      </c>
      <c r="B41" s="34" t="s">
        <v>210</v>
      </c>
      <c r="C41" s="34" t="s">
        <v>211</v>
      </c>
      <c r="D41" s="34" t="s">
        <v>18</v>
      </c>
      <c r="E41" s="34" t="s">
        <v>92</v>
      </c>
      <c r="F41" s="34" t="s">
        <v>92</v>
      </c>
      <c r="G41" s="20">
        <v>0</v>
      </c>
      <c r="H41" s="20">
        <v>2.9399999999999999E-2</v>
      </c>
      <c r="I41" s="20">
        <v>8.8200000000000001E-2</v>
      </c>
      <c r="J41" s="20">
        <v>8.8200000000000001E-2</v>
      </c>
      <c r="K41" s="20">
        <v>0.26469999999999999</v>
      </c>
      <c r="L41" s="20">
        <v>0.5</v>
      </c>
      <c r="M41" s="20">
        <v>2.9399999999999999E-2</v>
      </c>
      <c r="N41" s="20">
        <v>8.8200000000000001E-2</v>
      </c>
      <c r="O41" s="20">
        <v>0.32350000000000001</v>
      </c>
      <c r="P41" s="20">
        <v>0.5</v>
      </c>
      <c r="Q41" s="20">
        <v>8.8200000000000001E-2</v>
      </c>
      <c r="R41" s="20">
        <v>0</v>
      </c>
      <c r="S41" s="20">
        <v>0.16175</v>
      </c>
      <c r="T41" s="20">
        <v>0.17649999999999999</v>
      </c>
      <c r="U41" s="20">
        <v>0.55884999999999996</v>
      </c>
      <c r="V41" s="20">
        <v>0.10290000000000001</v>
      </c>
      <c r="W41" s="49"/>
      <c r="X41" s="49"/>
      <c r="Y41" s="49"/>
      <c r="Z41" s="49"/>
      <c r="AB41" s="50"/>
      <c r="AC41" s="50"/>
      <c r="AD41" s="49"/>
      <c r="AE41" s="49"/>
      <c r="AF41" s="49"/>
      <c r="AH41" s="51"/>
      <c r="AI41" s="51"/>
      <c r="AJ41" s="51"/>
      <c r="AK41" s="51"/>
      <c r="AL41" s="51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</row>
    <row r="42" spans="1:54" x14ac:dyDescent="0.5">
      <c r="A42" s="37" t="s">
        <v>193</v>
      </c>
      <c r="B42" s="34" t="s">
        <v>212</v>
      </c>
      <c r="C42" s="34" t="s">
        <v>213</v>
      </c>
      <c r="D42" s="34" t="s">
        <v>18</v>
      </c>
      <c r="E42" s="34" t="s">
        <v>92</v>
      </c>
      <c r="F42" s="34" t="s">
        <v>92</v>
      </c>
      <c r="G42" s="20">
        <v>0</v>
      </c>
      <c r="H42" s="20">
        <v>0</v>
      </c>
      <c r="I42" s="20">
        <v>0</v>
      </c>
      <c r="J42" s="20">
        <v>0</v>
      </c>
      <c r="K42" s="20">
        <v>0.1104</v>
      </c>
      <c r="L42" s="20">
        <v>0.81620000000000004</v>
      </c>
      <c r="M42" s="20">
        <v>7.3400000000000007E-2</v>
      </c>
      <c r="N42" s="20">
        <v>0</v>
      </c>
      <c r="O42" s="20">
        <v>0</v>
      </c>
      <c r="P42" s="20">
        <v>0.2545</v>
      </c>
      <c r="Q42" s="20">
        <v>0.47260000000000002</v>
      </c>
      <c r="R42" s="20">
        <v>0.27289999999999998</v>
      </c>
      <c r="S42" s="20">
        <v>5.0700000000000002E-2</v>
      </c>
      <c r="T42" s="20">
        <v>0.15755</v>
      </c>
      <c r="U42" s="20">
        <v>0.28225</v>
      </c>
      <c r="V42" s="20">
        <v>0.50954999999999995</v>
      </c>
      <c r="W42" s="49"/>
      <c r="X42" s="49"/>
      <c r="Y42" s="49"/>
      <c r="Z42" s="49"/>
      <c r="AB42" s="50"/>
      <c r="AC42" s="50"/>
      <c r="AD42" s="49"/>
      <c r="AE42" s="49"/>
      <c r="AF42" s="49"/>
      <c r="AH42" s="51"/>
      <c r="AI42" s="51"/>
      <c r="AJ42" s="51"/>
      <c r="AK42" s="51"/>
      <c r="AL42" s="51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</row>
    <row r="43" spans="1:54" x14ac:dyDescent="0.5">
      <c r="A43" s="37" t="s">
        <v>193</v>
      </c>
      <c r="B43" s="34" t="s">
        <v>214</v>
      </c>
      <c r="C43" s="34" t="s">
        <v>215</v>
      </c>
      <c r="D43" s="34" t="s">
        <v>18</v>
      </c>
      <c r="E43" s="34" t="s">
        <v>144</v>
      </c>
      <c r="F43" s="34" t="s">
        <v>92</v>
      </c>
      <c r="G43" s="20">
        <v>2.5000000000000001E-2</v>
      </c>
      <c r="H43" s="20">
        <v>2.3800000000000002E-2</v>
      </c>
      <c r="I43" s="20">
        <v>0.19405</v>
      </c>
      <c r="J43" s="20">
        <v>7.145E-2</v>
      </c>
      <c r="K43" s="20">
        <v>0.14645</v>
      </c>
      <c r="L43" s="20">
        <v>0.37025000000000002</v>
      </c>
      <c r="M43" s="20">
        <v>0.16905000000000001</v>
      </c>
      <c r="N43" s="20">
        <v>0</v>
      </c>
      <c r="O43" s="20">
        <v>7.145E-2</v>
      </c>
      <c r="P43" s="20">
        <v>0.41549999999999998</v>
      </c>
      <c r="Q43" s="20">
        <v>0.34284999999999999</v>
      </c>
      <c r="R43" s="20">
        <v>0.17025000000000001</v>
      </c>
      <c r="S43" s="20">
        <v>4.9450000000000001E-2</v>
      </c>
      <c r="T43" s="20">
        <v>6.1350000000000002E-2</v>
      </c>
      <c r="U43" s="20">
        <v>0.54292499999999999</v>
      </c>
      <c r="V43" s="20">
        <v>0.34625</v>
      </c>
      <c r="W43" s="49"/>
      <c r="X43" s="49"/>
      <c r="Y43" s="49"/>
      <c r="Z43" s="49"/>
      <c r="AB43" s="50"/>
      <c r="AC43" s="50"/>
      <c r="AD43" s="49"/>
      <c r="AE43" s="49"/>
      <c r="AF43" s="49"/>
      <c r="AH43" s="51"/>
      <c r="AI43" s="51"/>
      <c r="AJ43" s="51"/>
      <c r="AK43" s="51"/>
      <c r="AL43" s="51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</row>
    <row r="44" spans="1:54" x14ac:dyDescent="0.5">
      <c r="A44" s="37" t="s">
        <v>193</v>
      </c>
      <c r="B44" s="34" t="s">
        <v>216</v>
      </c>
      <c r="C44" s="34" t="s">
        <v>217</v>
      </c>
      <c r="D44" s="34" t="s">
        <v>18</v>
      </c>
      <c r="E44" s="34" t="s">
        <v>92</v>
      </c>
      <c r="F44" s="34" t="s">
        <v>92</v>
      </c>
      <c r="G44" s="20">
        <v>0</v>
      </c>
      <c r="H44" s="20">
        <v>0</v>
      </c>
      <c r="I44" s="20">
        <v>4.3499999999999997E-2</v>
      </c>
      <c r="J44" s="20">
        <v>0</v>
      </c>
      <c r="K44" s="20">
        <v>4.3499999999999997E-2</v>
      </c>
      <c r="L44" s="20">
        <v>0.73909999999999998</v>
      </c>
      <c r="M44" s="20">
        <v>0.17399999999999999</v>
      </c>
      <c r="N44" s="20">
        <v>4.3499999999999997E-2</v>
      </c>
      <c r="O44" s="20">
        <v>8.6999999999999994E-2</v>
      </c>
      <c r="P44" s="20">
        <v>0.60860000000000003</v>
      </c>
      <c r="Q44" s="20">
        <v>0.1739</v>
      </c>
      <c r="R44" s="20">
        <v>8.6999999999999994E-2</v>
      </c>
      <c r="S44" s="20">
        <v>6.5250000000000002E-2</v>
      </c>
      <c r="T44" s="20">
        <v>6.5250000000000002E-2</v>
      </c>
      <c r="U44" s="20">
        <v>0.47825000000000001</v>
      </c>
      <c r="V44" s="20">
        <v>0.39134999999999998</v>
      </c>
      <c r="W44" s="49"/>
      <c r="X44" s="49"/>
      <c r="Y44" s="49"/>
      <c r="Z44" s="49"/>
      <c r="AB44" s="50"/>
      <c r="AC44" s="50"/>
      <c r="AD44" s="49"/>
      <c r="AE44" s="49"/>
      <c r="AF44" s="49"/>
      <c r="AH44" s="51"/>
      <c r="AI44" s="51"/>
      <c r="AJ44" s="51"/>
      <c r="AK44" s="51"/>
      <c r="AL44" s="51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</row>
    <row r="45" spans="1:54" x14ac:dyDescent="0.5">
      <c r="A45" s="37" t="s">
        <v>193</v>
      </c>
      <c r="B45" s="34" t="s">
        <v>218</v>
      </c>
      <c r="C45" s="34" t="s">
        <v>219</v>
      </c>
      <c r="D45" s="34" t="s">
        <v>18</v>
      </c>
      <c r="E45" s="34" t="s">
        <v>92</v>
      </c>
      <c r="F45" s="34" t="s">
        <v>92</v>
      </c>
      <c r="G45" s="20">
        <v>0</v>
      </c>
      <c r="H45" s="20">
        <v>2.7900000000000001E-2</v>
      </c>
      <c r="I45" s="20">
        <v>0</v>
      </c>
      <c r="J45" s="20">
        <v>0</v>
      </c>
      <c r="K45" s="20">
        <v>0.11975</v>
      </c>
      <c r="L45" s="20">
        <v>0.79064999999999996</v>
      </c>
      <c r="M45" s="20">
        <v>6.1699999999999998E-2</v>
      </c>
      <c r="N45" s="20">
        <v>5.525E-2</v>
      </c>
      <c r="O45" s="20">
        <v>8.0699999999999994E-2</v>
      </c>
      <c r="P45" s="20">
        <v>0.33944999999999997</v>
      </c>
      <c r="Q45" s="20">
        <v>0.27395000000000003</v>
      </c>
      <c r="R45" s="20">
        <v>0.25064999999999998</v>
      </c>
      <c r="S45" s="20">
        <v>3.9899999999999998E-2</v>
      </c>
      <c r="T45" s="20">
        <v>8.1049999999999997E-2</v>
      </c>
      <c r="U45" s="20">
        <v>0.52287499999999998</v>
      </c>
      <c r="V45" s="20">
        <v>0.35620000000000002</v>
      </c>
      <c r="W45" s="49"/>
      <c r="X45" s="49"/>
      <c r="Y45" s="49"/>
      <c r="Z45" s="49"/>
      <c r="AB45" s="50"/>
      <c r="AC45" s="50"/>
      <c r="AD45" s="49"/>
      <c r="AE45" s="49"/>
      <c r="AF45" s="49"/>
      <c r="AH45" s="51"/>
      <c r="AI45" s="51"/>
      <c r="AJ45" s="51"/>
      <c r="AK45" s="51"/>
      <c r="AL45" s="51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</row>
    <row r="46" spans="1:54" x14ac:dyDescent="0.5">
      <c r="A46" s="37" t="s">
        <v>193</v>
      </c>
      <c r="B46" s="42" t="s">
        <v>220</v>
      </c>
      <c r="C46" s="34" t="s">
        <v>221</v>
      </c>
      <c r="D46" s="34" t="s">
        <v>18</v>
      </c>
      <c r="E46" s="34" t="s">
        <v>147</v>
      </c>
      <c r="F46" s="34" t="s">
        <v>92</v>
      </c>
      <c r="G46" s="20">
        <v>0</v>
      </c>
      <c r="H46" s="20">
        <v>6.7443137E-2</v>
      </c>
      <c r="I46" s="20">
        <v>0.133098039</v>
      </c>
      <c r="J46" s="20">
        <v>6.0950980000000002E-2</v>
      </c>
      <c r="K46" s="20">
        <v>0.13628823500000001</v>
      </c>
      <c r="L46" s="20">
        <v>0.36723137300000003</v>
      </c>
      <c r="M46" s="20">
        <v>0.23502352900000001</v>
      </c>
      <c r="N46" s="20">
        <v>1.8745098000000002E-2</v>
      </c>
      <c r="O46" s="20">
        <v>0.111786275</v>
      </c>
      <c r="P46" s="20">
        <v>0.54360588200000004</v>
      </c>
      <c r="Q46" s="20">
        <v>0.26087254900000001</v>
      </c>
      <c r="R46" s="20">
        <v>6.4968627000000001E-2</v>
      </c>
      <c r="S46" s="20">
        <v>0.13144803899999999</v>
      </c>
      <c r="T46" s="20">
        <v>0.26363039199999999</v>
      </c>
      <c r="U46" s="20">
        <v>0.49605980399999999</v>
      </c>
      <c r="V46" s="20">
        <v>0.108870588</v>
      </c>
      <c r="W46" s="49"/>
      <c r="X46" s="49"/>
      <c r="Y46" s="49"/>
      <c r="Z46" s="49"/>
      <c r="AB46" s="50"/>
      <c r="AC46" s="50"/>
      <c r="AD46" s="49"/>
      <c r="AE46" s="49"/>
      <c r="AF46" s="49"/>
      <c r="AH46" s="51"/>
      <c r="AI46" s="51"/>
      <c r="AJ46" s="51"/>
      <c r="AK46" s="51"/>
      <c r="AL46" s="51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</row>
    <row r="47" spans="1:54" x14ac:dyDescent="0.5">
      <c r="A47" s="37" t="s">
        <v>193</v>
      </c>
      <c r="B47" s="34" t="s">
        <v>222</v>
      </c>
      <c r="C47" s="34" t="s">
        <v>223</v>
      </c>
      <c r="D47" s="34" t="s">
        <v>134</v>
      </c>
      <c r="E47" s="34" t="s">
        <v>92</v>
      </c>
      <c r="F47" s="34" t="s">
        <v>139</v>
      </c>
      <c r="G47" s="20">
        <v>0</v>
      </c>
      <c r="H47" s="20">
        <v>9.5200000000000007E-2</v>
      </c>
      <c r="I47" s="20">
        <v>4.7600000000000003E-2</v>
      </c>
      <c r="J47" s="20">
        <v>9.5200000000000007E-2</v>
      </c>
      <c r="K47" s="20">
        <v>0.1905</v>
      </c>
      <c r="L47" s="20">
        <v>0.47620000000000001</v>
      </c>
      <c r="M47" s="20">
        <v>9.5200000000000007E-2</v>
      </c>
      <c r="N47" s="20">
        <v>4.7600000000000003E-2</v>
      </c>
      <c r="O47" s="20">
        <v>4.7600000000000003E-2</v>
      </c>
      <c r="P47" s="20">
        <v>0.66669999999999996</v>
      </c>
      <c r="Q47" s="20">
        <v>0.1429</v>
      </c>
      <c r="R47" s="20">
        <v>9.5200000000000007E-2</v>
      </c>
      <c r="S47" s="20">
        <v>0</v>
      </c>
      <c r="T47" s="20">
        <v>7.3800000000000004E-2</v>
      </c>
      <c r="U47" s="20">
        <v>0.63575000000000004</v>
      </c>
      <c r="V47" s="20">
        <v>0.29044999999999999</v>
      </c>
      <c r="W47" s="49"/>
      <c r="X47" s="49"/>
      <c r="Y47" s="49"/>
      <c r="Z47" s="49"/>
      <c r="AB47" s="50"/>
      <c r="AC47" s="50"/>
      <c r="AD47" s="49"/>
      <c r="AE47" s="49"/>
      <c r="AF47" s="49"/>
      <c r="AH47" s="51"/>
      <c r="AI47" s="51"/>
      <c r="AJ47" s="51"/>
      <c r="AK47" s="51"/>
      <c r="AL47" s="51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</row>
    <row r="48" spans="1:54" s="113" customFormat="1" ht="15" customHeight="1" x14ac:dyDescent="0.4">
      <c r="A48" s="113" t="s">
        <v>224</v>
      </c>
      <c r="G48" s="113" t="s">
        <v>225</v>
      </c>
    </row>
    <row r="49" spans="1:54" s="114" customFormat="1" ht="15" customHeight="1" x14ac:dyDescent="0.5">
      <c r="A49" s="114" t="s">
        <v>396</v>
      </c>
    </row>
    <row r="52" spans="1:54" hidden="1" x14ac:dyDescent="0.5"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B52" s="50"/>
      <c r="AC52" s="50"/>
      <c r="AD52" s="49"/>
      <c r="AE52" s="49"/>
      <c r="AF52" s="49"/>
      <c r="AH52" s="51"/>
      <c r="AI52" s="51"/>
      <c r="AJ52" s="51"/>
      <c r="AK52" s="51"/>
      <c r="AL52" s="51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</row>
    <row r="53" spans="1:54" hidden="1" x14ac:dyDescent="0.5"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B53" s="50"/>
      <c r="AC53" s="50"/>
      <c r="AD53" s="49"/>
      <c r="AE53" s="49"/>
      <c r="AF53" s="49"/>
      <c r="AH53" s="51"/>
      <c r="AI53" s="51"/>
      <c r="AJ53" s="51"/>
      <c r="AK53" s="51"/>
      <c r="AL53" s="51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</row>
    <row r="54" spans="1:54" hidden="1" x14ac:dyDescent="0.5"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B54" s="50"/>
      <c r="AC54" s="50"/>
      <c r="AD54" s="49"/>
      <c r="AE54" s="49"/>
      <c r="AF54" s="49"/>
      <c r="AH54" s="51"/>
      <c r="AI54" s="51"/>
      <c r="AJ54" s="51"/>
      <c r="AK54" s="51"/>
      <c r="AL54" s="51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</row>
    <row r="55" spans="1:54" hidden="1" x14ac:dyDescent="0.5"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B55" s="50"/>
      <c r="AC55" s="50"/>
      <c r="AD55" s="49"/>
      <c r="AE55" s="49"/>
      <c r="AF55" s="49"/>
      <c r="AH55" s="51"/>
      <c r="AI55" s="51"/>
      <c r="AJ55" s="51"/>
      <c r="AK55" s="51"/>
      <c r="AL55" s="51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</row>
    <row r="56" spans="1:54" hidden="1" x14ac:dyDescent="0.5"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B56" s="50"/>
      <c r="AC56" s="50"/>
      <c r="AD56" s="49"/>
      <c r="AE56" s="49"/>
      <c r="AF56" s="49"/>
      <c r="AH56" s="51"/>
      <c r="AI56" s="51"/>
      <c r="AJ56" s="51"/>
      <c r="AK56" s="51"/>
      <c r="AL56" s="51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</row>
    <row r="57" spans="1:54" hidden="1" x14ac:dyDescent="0.5"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B57" s="50"/>
      <c r="AC57" s="50"/>
      <c r="AD57" s="49"/>
      <c r="AE57" s="49"/>
      <c r="AF57" s="49"/>
      <c r="AH57" s="51"/>
      <c r="AI57" s="51"/>
      <c r="AJ57" s="51"/>
      <c r="AK57" s="51"/>
      <c r="AL57" s="51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</row>
    <row r="58" spans="1:54" hidden="1" x14ac:dyDescent="0.5"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B58" s="50"/>
      <c r="AC58" s="50"/>
      <c r="AD58" s="49"/>
      <c r="AE58" s="49"/>
      <c r="AF58" s="49"/>
      <c r="AH58" s="51"/>
      <c r="AI58" s="51"/>
      <c r="AJ58" s="51"/>
      <c r="AK58" s="51"/>
      <c r="AL58" s="51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</row>
  </sheetData>
  <mergeCells count="5">
    <mergeCell ref="A1:XFD1"/>
    <mergeCell ref="A48:F48"/>
    <mergeCell ref="G48:XFD48"/>
    <mergeCell ref="A49:XFD49"/>
    <mergeCell ref="A2:XFD2"/>
  </mergeCells>
  <hyperlinks>
    <hyperlink ref="A2" location="'Table of Contents'!A1" display="Return to Table of Contents" xr:uid="{853F6891-9699-4AD4-9FC9-03ABAB58826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7AF05-F582-4D2A-8463-69E1378DE1F5}">
  <dimension ref="A1:AM49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42.1171875" style="94" customWidth="1"/>
    <col min="2" max="2" width="33.1171875" style="94" customWidth="1"/>
    <col min="3" max="3" width="9.41015625" style="94" customWidth="1"/>
    <col min="4" max="4" width="47.5859375" style="94" customWidth="1"/>
    <col min="5" max="5" width="19.5859375" style="94" customWidth="1"/>
    <col min="6" max="27" width="9.1171875" style="94" customWidth="1"/>
    <col min="28" max="32" width="9.1171875" customWidth="1"/>
    <col min="33" max="33" width="30.29296875" customWidth="1"/>
    <col min="34" max="34" width="9.1171875" customWidth="1"/>
    <col min="35" max="36" width="11" bestFit="1" customWidth="1"/>
    <col min="37" max="39" width="12" hidden="1" customWidth="1"/>
    <col min="40" max="68" width="9.1171875" hidden="1" customWidth="1"/>
    <col min="69" max="16384" width="9.1171875" hidden="1"/>
  </cols>
  <sheetData>
    <row r="1" spans="1:36" s="120" customFormat="1" ht="15.6" customHeight="1" x14ac:dyDescent="0.5">
      <c r="A1" s="120" t="s">
        <v>237</v>
      </c>
    </row>
    <row r="2" spans="1:36" s="99" customFormat="1" ht="13" customHeight="1" x14ac:dyDescent="0.4">
      <c r="A2" s="99" t="s">
        <v>1</v>
      </c>
    </row>
    <row r="3" spans="1:36" s="45" customFormat="1" ht="105" x14ac:dyDescent="0.6">
      <c r="A3" s="29" t="s">
        <v>232</v>
      </c>
      <c r="B3" s="29" t="s">
        <v>77</v>
      </c>
      <c r="C3" s="29" t="s">
        <v>78</v>
      </c>
      <c r="D3" s="29" t="s">
        <v>79</v>
      </c>
      <c r="E3" s="30" t="s">
        <v>96</v>
      </c>
      <c r="F3" s="29" t="s">
        <v>97</v>
      </c>
      <c r="G3" s="46" t="s">
        <v>98</v>
      </c>
      <c r="H3" s="29" t="s">
        <v>99</v>
      </c>
      <c r="I3" s="29" t="s">
        <v>100</v>
      </c>
      <c r="J3" s="29" t="s">
        <v>101</v>
      </c>
      <c r="K3" s="29" t="s">
        <v>102</v>
      </c>
      <c r="L3" s="29" t="s">
        <v>103</v>
      </c>
      <c r="M3" s="29" t="s">
        <v>104</v>
      </c>
      <c r="N3" s="29" t="s">
        <v>105</v>
      </c>
      <c r="O3" s="46" t="s">
        <v>106</v>
      </c>
      <c r="P3" s="46" t="s">
        <v>107</v>
      </c>
      <c r="Q3" s="46" t="s">
        <v>108</v>
      </c>
      <c r="R3" s="46" t="s">
        <v>109</v>
      </c>
      <c r="S3" s="46" t="s">
        <v>110</v>
      </c>
      <c r="T3" s="46" t="s">
        <v>111</v>
      </c>
      <c r="U3" s="46" t="s">
        <v>112</v>
      </c>
      <c r="V3" s="46" t="s">
        <v>113</v>
      </c>
      <c r="W3" s="46" t="s">
        <v>114</v>
      </c>
      <c r="X3" s="46" t="s">
        <v>115</v>
      </c>
      <c r="Y3" s="46" t="s">
        <v>116</v>
      </c>
      <c r="Z3" s="46" t="s">
        <v>117</v>
      </c>
      <c r="AA3" s="46" t="s">
        <v>118</v>
      </c>
      <c r="AB3" s="47" t="s">
        <v>119</v>
      </c>
      <c r="AC3" s="48" t="s">
        <v>120</v>
      </c>
      <c r="AD3" s="48" t="s">
        <v>233</v>
      </c>
      <c r="AE3" s="48" t="s">
        <v>234</v>
      </c>
      <c r="AF3" s="48" t="s">
        <v>235</v>
      </c>
      <c r="AG3" s="48" t="s">
        <v>236</v>
      </c>
      <c r="AH3" s="47" t="s">
        <v>121</v>
      </c>
      <c r="AI3" s="48" t="s">
        <v>122</v>
      </c>
      <c r="AJ3" s="48" t="s">
        <v>123</v>
      </c>
    </row>
    <row r="4" spans="1:36" x14ac:dyDescent="0.5">
      <c r="A4" s="4" t="s">
        <v>238</v>
      </c>
      <c r="B4" s="4" t="s">
        <v>124</v>
      </c>
      <c r="C4" s="4" t="s">
        <v>125</v>
      </c>
      <c r="D4" s="4" t="s">
        <v>124</v>
      </c>
      <c r="E4" s="18">
        <v>511083.33969420602</v>
      </c>
      <c r="F4" s="19">
        <v>542133.391800905</v>
      </c>
      <c r="G4" s="20">
        <v>5.2499999999999998E-2</v>
      </c>
      <c r="H4" s="20">
        <v>0.18702277058482372</v>
      </c>
      <c r="I4" s="20">
        <v>8.6512725627593351E-2</v>
      </c>
      <c r="J4" s="21">
        <v>20510.607397600001</v>
      </c>
      <c r="K4" s="21">
        <v>23744.239192599998</v>
      </c>
      <c r="L4" s="21">
        <v>33561.755699699999</v>
      </c>
      <c r="M4" s="21">
        <v>53524.481042500003</v>
      </c>
      <c r="N4" s="21">
        <v>80955.604321399995</v>
      </c>
      <c r="O4" s="8">
        <v>0.54759598700000001</v>
      </c>
      <c r="P4" s="8">
        <v>0.45240401299999999</v>
      </c>
      <c r="Q4" s="8">
        <v>0.14477715899999999</v>
      </c>
      <c r="R4" s="8">
        <v>0.208236643</v>
      </c>
      <c r="S4" s="8">
        <v>0.21099158300000001</v>
      </c>
      <c r="T4" s="8">
        <v>0.20908386500000001</v>
      </c>
      <c r="U4" s="8">
        <v>0.15662457299999999</v>
      </c>
      <c r="V4" s="8">
        <v>7.0286177000000005E-2</v>
      </c>
      <c r="W4" s="8">
        <v>0.228679099</v>
      </c>
      <c r="X4" s="8">
        <v>0.68532508400000003</v>
      </c>
      <c r="Y4" s="8">
        <v>4.9627946999999999E-2</v>
      </c>
      <c r="Z4" s="8">
        <v>2.3458028999999998E-2</v>
      </c>
      <c r="AA4" s="8">
        <v>1.2909839999999999E-2</v>
      </c>
      <c r="AB4" s="28"/>
      <c r="AC4" s="4"/>
      <c r="AD4" s="4"/>
      <c r="AE4" s="4"/>
      <c r="AF4" s="4"/>
      <c r="AG4" s="4"/>
      <c r="AH4" s="28"/>
      <c r="AI4" s="4"/>
      <c r="AJ4" s="4"/>
    </row>
    <row r="5" spans="1:36" x14ac:dyDescent="0.5">
      <c r="A5" s="4" t="s">
        <v>238</v>
      </c>
      <c r="B5" s="31" t="s">
        <v>127</v>
      </c>
      <c r="C5" s="4" t="s">
        <v>128</v>
      </c>
      <c r="D5" s="4" t="s">
        <v>129</v>
      </c>
      <c r="E5" s="18">
        <v>5399.294017573</v>
      </c>
      <c r="F5" s="19">
        <v>5946.7470993119996</v>
      </c>
      <c r="G5" s="22">
        <v>9.8333333333333328E-2</v>
      </c>
      <c r="H5" s="22">
        <v>0.23776629091224888</v>
      </c>
      <c r="I5" s="22">
        <v>7.3218907936356895E-2</v>
      </c>
      <c r="J5" s="23">
        <v>20027.38</v>
      </c>
      <c r="K5" s="23">
        <v>24696.3</v>
      </c>
      <c r="L5" s="23">
        <v>29210.57</v>
      </c>
      <c r="M5" s="23">
        <v>34481.089999999997</v>
      </c>
      <c r="N5" s="23">
        <v>39562.199999999997</v>
      </c>
      <c r="O5" s="22">
        <v>0.17855158400000001</v>
      </c>
      <c r="P5" s="22">
        <v>0.82144841599999996</v>
      </c>
      <c r="Q5" s="22">
        <v>0.23448786799999999</v>
      </c>
      <c r="R5" s="22">
        <v>0.24060011100000001</v>
      </c>
      <c r="S5" s="22">
        <v>0.183922949</v>
      </c>
      <c r="T5" s="22">
        <v>0.18077421699999999</v>
      </c>
      <c r="U5" s="22">
        <v>0.119281348</v>
      </c>
      <c r="V5" s="22">
        <v>4.0933506000000001E-2</v>
      </c>
      <c r="W5" s="22">
        <v>0.132110432</v>
      </c>
      <c r="X5" s="22">
        <v>0.80433574200000002</v>
      </c>
      <c r="Y5" s="22">
        <v>4.7063183000000001E-2</v>
      </c>
      <c r="Z5" s="22">
        <v>1.0005559000000001E-2</v>
      </c>
      <c r="AA5" s="22">
        <v>6.4850849999999998E-3</v>
      </c>
      <c r="AB5" s="43">
        <v>0</v>
      </c>
      <c r="AC5" s="44">
        <v>0</v>
      </c>
      <c r="AD5" s="44">
        <v>0</v>
      </c>
      <c r="AE5" s="44">
        <v>0</v>
      </c>
      <c r="AF5" s="44">
        <v>0</v>
      </c>
      <c r="AG5" s="44">
        <v>0</v>
      </c>
      <c r="AH5" s="43">
        <v>238</v>
      </c>
      <c r="AI5" s="20">
        <v>0.106678619</v>
      </c>
      <c r="AJ5" s="44">
        <v>3</v>
      </c>
    </row>
    <row r="6" spans="1:36" x14ac:dyDescent="0.5">
      <c r="A6" s="4" t="s">
        <v>238</v>
      </c>
      <c r="B6" s="31" t="s">
        <v>127</v>
      </c>
      <c r="C6" s="4" t="s">
        <v>132</v>
      </c>
      <c r="D6" s="4" t="s">
        <v>133</v>
      </c>
      <c r="E6" s="18">
        <v>12285.284267528999</v>
      </c>
      <c r="F6" s="19">
        <v>11866.711186074001</v>
      </c>
      <c r="G6" s="22">
        <v>8.4166666666666667E-2</v>
      </c>
      <c r="H6" s="22">
        <v>0.84141804682790933</v>
      </c>
      <c r="I6" s="22">
        <v>6.1439599785819046E-2</v>
      </c>
      <c r="J6" s="23">
        <v>23527.200000000001</v>
      </c>
      <c r="K6" s="23">
        <v>28962.63</v>
      </c>
      <c r="L6" s="23">
        <v>36550.239999999998</v>
      </c>
      <c r="M6" s="23">
        <v>40419.279999999999</v>
      </c>
      <c r="N6" s="23">
        <v>46567.02</v>
      </c>
      <c r="O6" s="22">
        <v>0.69385429399999998</v>
      </c>
      <c r="P6" s="22">
        <v>0.30614570600000002</v>
      </c>
      <c r="Q6" s="22">
        <v>0.22464593799999999</v>
      </c>
      <c r="R6" s="22">
        <v>0.320364643</v>
      </c>
      <c r="S6" s="22">
        <v>0.191925769</v>
      </c>
      <c r="T6" s="22">
        <v>0.13804330100000001</v>
      </c>
      <c r="U6" s="22">
        <v>8.9288620999999999E-2</v>
      </c>
      <c r="V6" s="22">
        <v>3.5731726999999998E-2</v>
      </c>
      <c r="W6" s="22">
        <v>0.126933724</v>
      </c>
      <c r="X6" s="22">
        <v>0.78855235300000004</v>
      </c>
      <c r="Y6" s="22">
        <v>6.7985669999999998E-2</v>
      </c>
      <c r="Z6" s="22">
        <v>1.0177495999999999E-2</v>
      </c>
      <c r="AA6" s="22">
        <v>6.3507570000000003E-3</v>
      </c>
      <c r="AB6" s="43">
        <v>44198</v>
      </c>
      <c r="AC6" s="44">
        <v>363160</v>
      </c>
      <c r="AD6" s="44">
        <v>0</v>
      </c>
      <c r="AE6" s="44">
        <v>0</v>
      </c>
      <c r="AF6" s="44">
        <v>0</v>
      </c>
      <c r="AG6" s="44">
        <v>0</v>
      </c>
      <c r="AH6" s="43">
        <v>572</v>
      </c>
      <c r="AI6" s="20">
        <v>0.25638727</v>
      </c>
      <c r="AJ6" s="44">
        <v>1</v>
      </c>
    </row>
    <row r="7" spans="1:36" x14ac:dyDescent="0.5">
      <c r="A7" s="4" t="s">
        <v>238</v>
      </c>
      <c r="B7" s="31" t="s">
        <v>127</v>
      </c>
      <c r="C7" s="4" t="s">
        <v>135</v>
      </c>
      <c r="D7" s="4" t="s">
        <v>136</v>
      </c>
      <c r="E7" s="18">
        <v>9268.1113245109991</v>
      </c>
      <c r="F7" s="19">
        <v>9693.6882540869992</v>
      </c>
      <c r="G7" s="22">
        <v>4.2500000000000003E-2</v>
      </c>
      <c r="H7" s="22">
        <v>0.29836948997457802</v>
      </c>
      <c r="I7" s="22">
        <v>7.5217356545594041E-2</v>
      </c>
      <c r="J7" s="23">
        <v>26477.43</v>
      </c>
      <c r="K7" s="23">
        <v>34394.199999999997</v>
      </c>
      <c r="L7" s="23">
        <v>45778.97</v>
      </c>
      <c r="M7" s="23">
        <v>62816.160000000003</v>
      </c>
      <c r="N7" s="23">
        <v>78380.41</v>
      </c>
      <c r="O7" s="22">
        <v>5.4920154999999998E-2</v>
      </c>
      <c r="P7" s="22">
        <v>0.94507984499999997</v>
      </c>
      <c r="Q7" s="22">
        <v>4.4993525999999999E-2</v>
      </c>
      <c r="R7" s="22">
        <v>0.15526542900000001</v>
      </c>
      <c r="S7" s="22">
        <v>0.23748381499999999</v>
      </c>
      <c r="T7" s="22">
        <v>0.27589555500000001</v>
      </c>
      <c r="U7" s="22">
        <v>0.21018558500000001</v>
      </c>
      <c r="V7" s="22">
        <v>7.6176090000000002E-2</v>
      </c>
      <c r="W7" s="22">
        <v>0.16751159500000001</v>
      </c>
      <c r="X7" s="22">
        <v>0.74048106999999996</v>
      </c>
      <c r="Y7" s="22">
        <v>7.6151440000000001E-2</v>
      </c>
      <c r="Z7" s="22">
        <v>8.5211950000000005E-3</v>
      </c>
      <c r="AA7" s="22">
        <v>7.3346990000000001E-3</v>
      </c>
      <c r="AB7" s="43">
        <v>1176</v>
      </c>
      <c r="AC7" s="44">
        <v>6804</v>
      </c>
      <c r="AD7" s="44">
        <v>0</v>
      </c>
      <c r="AE7" s="44">
        <v>49</v>
      </c>
      <c r="AF7" s="44">
        <v>5</v>
      </c>
      <c r="AG7" s="44">
        <v>5</v>
      </c>
      <c r="AH7" s="43">
        <v>213</v>
      </c>
      <c r="AI7" s="20">
        <v>9.5472881999999995E-2</v>
      </c>
      <c r="AJ7" s="44">
        <v>5</v>
      </c>
    </row>
    <row r="8" spans="1:36" x14ac:dyDescent="0.5">
      <c r="A8" s="4" t="s">
        <v>238</v>
      </c>
      <c r="B8" s="31" t="s">
        <v>127</v>
      </c>
      <c r="C8" s="4" t="s">
        <v>137</v>
      </c>
      <c r="D8" s="4" t="s">
        <v>138</v>
      </c>
      <c r="E8" s="18">
        <v>1365.72580154</v>
      </c>
      <c r="F8" s="19">
        <v>2018.0958537030001</v>
      </c>
      <c r="G8" s="22">
        <v>9.2500000000000013E-2</v>
      </c>
      <c r="H8" s="22">
        <v>0.48309207292971801</v>
      </c>
      <c r="I8" s="22">
        <v>0.10420725496327365</v>
      </c>
      <c r="J8" s="23">
        <v>18730.2</v>
      </c>
      <c r="K8" s="23">
        <v>21632.74</v>
      </c>
      <c r="L8" s="23">
        <v>28021.69</v>
      </c>
      <c r="M8" s="23">
        <v>34363.83</v>
      </c>
      <c r="N8" s="23">
        <v>40958.720000000001</v>
      </c>
      <c r="O8" s="22">
        <v>0.35897435900000002</v>
      </c>
      <c r="P8" s="22">
        <v>0.64102564100000003</v>
      </c>
      <c r="Q8" s="22">
        <v>0.142333089</v>
      </c>
      <c r="R8" s="22">
        <v>0.19955979500000001</v>
      </c>
      <c r="S8" s="22">
        <v>0.20029347</v>
      </c>
      <c r="T8" s="22">
        <v>0.24137931000000001</v>
      </c>
      <c r="U8" s="22">
        <v>0.16947909</v>
      </c>
      <c r="V8" s="22">
        <v>4.6955245999999999E-2</v>
      </c>
      <c r="W8" s="22">
        <v>0.129454545</v>
      </c>
      <c r="X8" s="22">
        <v>0.80218181799999999</v>
      </c>
      <c r="Y8" s="22">
        <v>3.4909091000000003E-2</v>
      </c>
      <c r="Z8" s="22">
        <v>2.2545454999999999E-2</v>
      </c>
      <c r="AA8" s="22">
        <v>1.0909090999999999E-2</v>
      </c>
      <c r="AB8" s="43">
        <v>0</v>
      </c>
      <c r="AC8" s="44">
        <v>0</v>
      </c>
      <c r="AD8" s="44">
        <v>0</v>
      </c>
      <c r="AE8" s="44">
        <v>0</v>
      </c>
      <c r="AF8" s="44">
        <v>0</v>
      </c>
      <c r="AG8" s="44">
        <v>0</v>
      </c>
      <c r="AH8" s="43">
        <v>6</v>
      </c>
      <c r="AI8" s="20">
        <v>2.6893770000000002E-3</v>
      </c>
      <c r="AJ8" s="44">
        <v>16</v>
      </c>
    </row>
    <row r="9" spans="1:36" x14ac:dyDescent="0.5">
      <c r="A9" s="4" t="s">
        <v>238</v>
      </c>
      <c r="B9" s="31" t="s">
        <v>127</v>
      </c>
      <c r="C9" s="4" t="s">
        <v>140</v>
      </c>
      <c r="D9" s="4" t="s">
        <v>141</v>
      </c>
      <c r="E9" s="18">
        <v>4845.0005938759996</v>
      </c>
      <c r="F9" s="19">
        <v>6540.485626529</v>
      </c>
      <c r="G9" s="22">
        <v>3.1666666666666669E-2</v>
      </c>
      <c r="H9" s="22">
        <v>0.28675530190080906</v>
      </c>
      <c r="I9" s="22">
        <v>6.1756224401952747E-2</v>
      </c>
      <c r="J9" s="23">
        <v>16081.37</v>
      </c>
      <c r="K9" s="23">
        <v>24432.36</v>
      </c>
      <c r="L9" s="23">
        <v>30691.91</v>
      </c>
      <c r="M9" s="23">
        <v>40845.26</v>
      </c>
      <c r="N9" s="23">
        <v>65995.039999999994</v>
      </c>
      <c r="O9" s="22">
        <v>4.9535603999999997E-2</v>
      </c>
      <c r="P9" s="22">
        <v>0.95046439599999999</v>
      </c>
      <c r="Q9" s="22">
        <v>0.12879257</v>
      </c>
      <c r="R9" s="22">
        <v>0.21733746100000001</v>
      </c>
      <c r="S9" s="22">
        <v>0.24540763700000001</v>
      </c>
      <c r="T9" s="22">
        <v>0.22022703800000001</v>
      </c>
      <c r="U9" s="22">
        <v>0.137667699</v>
      </c>
      <c r="V9" s="22">
        <v>5.0567595E-2</v>
      </c>
      <c r="W9" s="22">
        <v>0.131931561</v>
      </c>
      <c r="X9" s="22">
        <v>0.82828282799999997</v>
      </c>
      <c r="Y9" s="22">
        <v>2.3294166000000002E-2</v>
      </c>
      <c r="Z9" s="22">
        <v>6.3904349999999999E-3</v>
      </c>
      <c r="AA9" s="22">
        <v>1.0101010000000001E-2</v>
      </c>
      <c r="AB9" s="43">
        <v>0</v>
      </c>
      <c r="AC9" s="44">
        <v>0</v>
      </c>
      <c r="AD9" s="44">
        <v>0</v>
      </c>
      <c r="AE9" s="44">
        <v>83</v>
      </c>
      <c r="AF9" s="44">
        <v>0</v>
      </c>
      <c r="AG9" s="44">
        <v>0</v>
      </c>
      <c r="AH9" s="43">
        <v>300</v>
      </c>
      <c r="AI9" s="20">
        <v>0.134468848</v>
      </c>
      <c r="AJ9" s="44">
        <v>2</v>
      </c>
    </row>
    <row r="10" spans="1:36" x14ac:dyDescent="0.5">
      <c r="A10" s="4" t="s">
        <v>238</v>
      </c>
      <c r="B10" s="31" t="s">
        <v>127</v>
      </c>
      <c r="C10" s="4" t="s">
        <v>142</v>
      </c>
      <c r="D10" s="4" t="s">
        <v>143</v>
      </c>
      <c r="E10" s="18">
        <v>1746.88886959</v>
      </c>
      <c r="F10" s="19">
        <v>3015.4343957470001</v>
      </c>
      <c r="G10" s="22">
        <v>3.6666666666666667E-2</v>
      </c>
      <c r="H10" s="22">
        <v>0.29536611010450342</v>
      </c>
      <c r="I10" s="22">
        <v>3.1532033114921629E-2</v>
      </c>
      <c r="J10" s="23">
        <v>29256.41</v>
      </c>
      <c r="K10" s="23">
        <v>40159.53</v>
      </c>
      <c r="L10" s="23">
        <v>55491.94</v>
      </c>
      <c r="M10" s="23">
        <v>72817.41</v>
      </c>
      <c r="N10" s="23">
        <v>91714.16</v>
      </c>
      <c r="O10" s="22">
        <v>4.8082426999999997E-2</v>
      </c>
      <c r="P10" s="22">
        <v>0.95191757300000002</v>
      </c>
      <c r="Q10" s="22">
        <v>3.7735849000000002E-2</v>
      </c>
      <c r="R10" s="22">
        <v>0.16123499099999999</v>
      </c>
      <c r="S10" s="22">
        <v>0.24013722100000001</v>
      </c>
      <c r="T10" s="22">
        <v>0.275586049</v>
      </c>
      <c r="U10" s="22">
        <v>0.200114351</v>
      </c>
      <c r="V10" s="22">
        <v>8.5191537999999997E-2</v>
      </c>
      <c r="W10" s="22">
        <v>0.28563283900000003</v>
      </c>
      <c r="X10" s="22">
        <v>0.67217787900000003</v>
      </c>
      <c r="Y10" s="22">
        <v>2.2805017E-2</v>
      </c>
      <c r="Z10" s="22">
        <v>5.7012540000000002E-3</v>
      </c>
      <c r="AA10" s="22">
        <v>1.3683009999999999E-2</v>
      </c>
      <c r="AB10" s="43">
        <v>4837</v>
      </c>
      <c r="AC10" s="44">
        <v>26632</v>
      </c>
      <c r="AD10" s="44">
        <v>0</v>
      </c>
      <c r="AE10" s="44">
        <v>0</v>
      </c>
      <c r="AF10" s="44">
        <v>56</v>
      </c>
      <c r="AG10" s="44">
        <v>20</v>
      </c>
      <c r="AH10" s="43">
        <v>165</v>
      </c>
      <c r="AI10" s="20">
        <v>7.3957865999999997E-2</v>
      </c>
      <c r="AJ10" s="44">
        <v>6</v>
      </c>
    </row>
    <row r="11" spans="1:36" x14ac:dyDescent="0.5">
      <c r="A11" s="4" t="s">
        <v>238</v>
      </c>
      <c r="B11" s="31" t="s">
        <v>127</v>
      </c>
      <c r="C11" s="4" t="s">
        <v>145</v>
      </c>
      <c r="D11" s="4" t="s">
        <v>146</v>
      </c>
      <c r="E11" s="18">
        <v>1371.103175104</v>
      </c>
      <c r="F11" s="19">
        <v>1638.415928696</v>
      </c>
      <c r="G11" s="22">
        <v>3.5833333333333335E-2</v>
      </c>
      <c r="H11" s="22">
        <v>0.50515262934962302</v>
      </c>
      <c r="I11" s="22">
        <v>9.1414878864599619E-2</v>
      </c>
      <c r="J11" s="23">
        <v>34988.86</v>
      </c>
      <c r="K11" s="23">
        <v>43743.4</v>
      </c>
      <c r="L11" s="23">
        <v>56966.73</v>
      </c>
      <c r="M11" s="23">
        <v>74125.09</v>
      </c>
      <c r="N11" s="23">
        <v>93820.39</v>
      </c>
      <c r="O11" s="22">
        <v>7.5127643999999993E-2</v>
      </c>
      <c r="P11" s="22">
        <v>0.92487235599999995</v>
      </c>
      <c r="Q11" s="22">
        <v>2.6967930000000001E-2</v>
      </c>
      <c r="R11" s="22">
        <v>0.14868804699999999</v>
      </c>
      <c r="S11" s="22">
        <v>0.239795918</v>
      </c>
      <c r="T11" s="22">
        <v>0.30029154499999999</v>
      </c>
      <c r="U11" s="22">
        <v>0.22157434400000001</v>
      </c>
      <c r="V11" s="22">
        <v>6.2682215999999999E-2</v>
      </c>
      <c r="W11" s="22">
        <v>0.28011610999999997</v>
      </c>
      <c r="X11" s="22">
        <v>0.66037735799999997</v>
      </c>
      <c r="Y11" s="22">
        <v>3.4833090999999997E-2</v>
      </c>
      <c r="Z11" s="22">
        <v>8.7082730000000007E-3</v>
      </c>
      <c r="AA11" s="22">
        <v>1.5965167000000002E-2</v>
      </c>
      <c r="AB11" s="43">
        <v>6762</v>
      </c>
      <c r="AC11" s="44">
        <v>53253</v>
      </c>
      <c r="AD11" s="44">
        <v>0</v>
      </c>
      <c r="AE11" s="44">
        <v>0</v>
      </c>
      <c r="AF11" s="44">
        <v>5</v>
      </c>
      <c r="AG11" s="44">
        <v>5</v>
      </c>
      <c r="AH11" s="43">
        <v>99</v>
      </c>
      <c r="AI11" s="20">
        <v>4.4374719999999999E-2</v>
      </c>
      <c r="AJ11" s="44">
        <v>8</v>
      </c>
    </row>
    <row r="12" spans="1:36" x14ac:dyDescent="0.5">
      <c r="A12" s="4" t="s">
        <v>238</v>
      </c>
      <c r="B12" s="31" t="s">
        <v>127</v>
      </c>
      <c r="C12" s="4" t="s">
        <v>148</v>
      </c>
      <c r="D12" s="4" t="s">
        <v>149</v>
      </c>
      <c r="E12" s="18">
        <v>906.56420723600002</v>
      </c>
      <c r="F12" s="19">
        <v>1207.5281913220001</v>
      </c>
      <c r="G12" s="22">
        <v>6.8333333333333329E-2</v>
      </c>
      <c r="H12" s="22">
        <v>5.5304040880513029E-2</v>
      </c>
      <c r="I12" s="22">
        <v>7.4039835299306661E-2</v>
      </c>
      <c r="J12" s="23">
        <v>21940.48</v>
      </c>
      <c r="K12" s="23">
        <v>26754.06</v>
      </c>
      <c r="L12" s="23">
        <v>31824.84</v>
      </c>
      <c r="M12" s="23">
        <v>47352.82</v>
      </c>
      <c r="N12" s="23">
        <v>59635.56</v>
      </c>
      <c r="O12" s="22">
        <v>0.39624724099999997</v>
      </c>
      <c r="P12" s="22">
        <v>0.60375275900000003</v>
      </c>
      <c r="Q12" s="22">
        <v>9.1510473999999994E-2</v>
      </c>
      <c r="R12" s="22">
        <v>0.18302094799999999</v>
      </c>
      <c r="S12" s="22">
        <v>0.19735391399999999</v>
      </c>
      <c r="T12" s="22">
        <v>0.25027563400000002</v>
      </c>
      <c r="U12" s="22">
        <v>0.203969129</v>
      </c>
      <c r="V12" s="22">
        <v>7.3869901000000002E-2</v>
      </c>
      <c r="W12" s="22">
        <v>0.16593886499999999</v>
      </c>
      <c r="X12" s="22">
        <v>0.74454148499999995</v>
      </c>
      <c r="Y12" s="22">
        <v>4.0393012999999998E-2</v>
      </c>
      <c r="Z12" s="22">
        <v>3.2751092000000002E-2</v>
      </c>
      <c r="AA12" s="22">
        <v>1.6375546000000001E-2</v>
      </c>
      <c r="AB12" s="43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3">
        <v>41</v>
      </c>
      <c r="AI12" s="20">
        <v>1.8377409000000001E-2</v>
      </c>
      <c r="AJ12" s="44">
        <v>11</v>
      </c>
    </row>
    <row r="13" spans="1:36" x14ac:dyDescent="0.5">
      <c r="A13" s="4" t="s">
        <v>238</v>
      </c>
      <c r="B13" s="31" t="s">
        <v>127</v>
      </c>
      <c r="C13" s="4" t="s">
        <v>150</v>
      </c>
      <c r="D13" s="4" t="s">
        <v>151</v>
      </c>
      <c r="E13" s="18">
        <v>1316.155853188</v>
      </c>
      <c r="F13" s="19">
        <v>2000.1401890520001</v>
      </c>
      <c r="G13" s="22">
        <v>4.9999999999999996E-2</v>
      </c>
      <c r="H13" s="22">
        <v>0.42238363993805289</v>
      </c>
      <c r="I13" s="22">
        <v>4.7668825050644112E-2</v>
      </c>
      <c r="J13" s="23">
        <v>29163.72</v>
      </c>
      <c r="K13" s="23">
        <v>32402.52</v>
      </c>
      <c r="L13" s="23">
        <v>39073.22</v>
      </c>
      <c r="M13" s="23">
        <v>44258.28</v>
      </c>
      <c r="N13" s="23">
        <v>52723.519999999997</v>
      </c>
      <c r="O13" s="22">
        <v>3.3434650000000003E-2</v>
      </c>
      <c r="P13" s="22">
        <v>0.96656534999999999</v>
      </c>
      <c r="Q13" s="22">
        <v>7.7507598999999996E-2</v>
      </c>
      <c r="R13" s="22">
        <v>0.169452888</v>
      </c>
      <c r="S13" s="22">
        <v>0.196048632</v>
      </c>
      <c r="T13" s="22">
        <v>0.25</v>
      </c>
      <c r="U13" s="22">
        <v>0.22492401200000001</v>
      </c>
      <c r="V13" s="22">
        <v>8.2066869000000001E-2</v>
      </c>
      <c r="W13" s="22">
        <v>0.28863636399999998</v>
      </c>
      <c r="X13" s="22">
        <v>0.65757575800000001</v>
      </c>
      <c r="Y13" s="22">
        <v>3.4090909000000003E-2</v>
      </c>
      <c r="Z13" s="22">
        <v>3.7878790000000001E-3</v>
      </c>
      <c r="AA13" s="22">
        <v>1.5909091E-2</v>
      </c>
      <c r="AB13" s="43">
        <v>0</v>
      </c>
      <c r="AC13" s="44">
        <v>0</v>
      </c>
      <c r="AD13" s="44">
        <v>0</v>
      </c>
      <c r="AE13" s="44">
        <v>5</v>
      </c>
      <c r="AF13" s="44">
        <v>0</v>
      </c>
      <c r="AG13" s="44">
        <v>0</v>
      </c>
      <c r="AH13" s="43">
        <v>236</v>
      </c>
      <c r="AI13" s="20">
        <v>0.10578216</v>
      </c>
      <c r="AJ13" s="44">
        <v>4</v>
      </c>
    </row>
    <row r="14" spans="1:36" x14ac:dyDescent="0.5">
      <c r="A14" s="4" t="s">
        <v>238</v>
      </c>
      <c r="B14" s="31" t="s">
        <v>127</v>
      </c>
      <c r="C14" s="4" t="s">
        <v>152</v>
      </c>
      <c r="D14" s="4" t="s">
        <v>153</v>
      </c>
      <c r="E14" s="18">
        <v>1285.745983668</v>
      </c>
      <c r="F14" s="19">
        <v>1725.8031570200001</v>
      </c>
      <c r="G14" s="22">
        <v>5.1666666666666666E-2</v>
      </c>
      <c r="H14" s="22">
        <v>6.3683930283109282E-3</v>
      </c>
      <c r="I14" s="22">
        <v>9.0052847406675254E-2</v>
      </c>
      <c r="J14" s="23">
        <v>27749.33</v>
      </c>
      <c r="K14" s="23">
        <v>32467.99</v>
      </c>
      <c r="L14" s="23">
        <v>40651.230000000003</v>
      </c>
      <c r="M14" s="23">
        <v>51365.89</v>
      </c>
      <c r="N14" s="23">
        <v>59628.3</v>
      </c>
      <c r="O14" s="22">
        <v>4.9027237000000001E-2</v>
      </c>
      <c r="P14" s="22">
        <v>0.950972763</v>
      </c>
      <c r="Q14" s="22">
        <v>0.124416796</v>
      </c>
      <c r="R14" s="22">
        <v>0.18662519399999999</v>
      </c>
      <c r="S14" s="22">
        <v>0.25116640699999998</v>
      </c>
      <c r="T14" s="22">
        <v>0.213841369</v>
      </c>
      <c r="U14" s="22">
        <v>0.17340591</v>
      </c>
      <c r="V14" s="22">
        <v>5.0544323000000002E-2</v>
      </c>
      <c r="W14" s="22">
        <v>0.13910355499999999</v>
      </c>
      <c r="X14" s="22">
        <v>0.82457496100000005</v>
      </c>
      <c r="Y14" s="22">
        <v>1.5455951000000001E-2</v>
      </c>
      <c r="Z14" s="22">
        <v>9.2735700000000001E-3</v>
      </c>
      <c r="AA14" s="22">
        <v>1.1591963E-2</v>
      </c>
      <c r="AB14" s="43">
        <v>11584</v>
      </c>
      <c r="AC14" s="44">
        <v>78977</v>
      </c>
      <c r="AD14" s="44">
        <v>1</v>
      </c>
      <c r="AE14" s="44">
        <v>23</v>
      </c>
      <c r="AF14" s="44">
        <v>305</v>
      </c>
      <c r="AG14" s="44">
        <v>94</v>
      </c>
      <c r="AH14" s="43">
        <v>25</v>
      </c>
      <c r="AI14" s="20">
        <v>1.1205737E-2</v>
      </c>
      <c r="AJ14" s="44">
        <v>14</v>
      </c>
    </row>
    <row r="15" spans="1:36" x14ac:dyDescent="0.5">
      <c r="A15" s="4" t="s">
        <v>238</v>
      </c>
      <c r="B15" s="31" t="s">
        <v>127</v>
      </c>
      <c r="C15" s="4" t="s">
        <v>154</v>
      </c>
      <c r="D15" s="4" t="s">
        <v>155</v>
      </c>
      <c r="E15" s="18">
        <v>136.603440659</v>
      </c>
      <c r="F15" s="19">
        <v>234.67449156999999</v>
      </c>
      <c r="G15" s="22">
        <v>3.8333333333333337E-2</v>
      </c>
      <c r="H15" s="22">
        <v>-0.46400069637447761</v>
      </c>
      <c r="I15" s="22">
        <v>0.3651887339904516</v>
      </c>
      <c r="J15" s="23">
        <v>28257.95</v>
      </c>
      <c r="K15" s="23">
        <v>31879.040000000001</v>
      </c>
      <c r="L15" s="23">
        <v>37879.54</v>
      </c>
      <c r="M15" s="23">
        <v>47489.3</v>
      </c>
      <c r="N15" s="23">
        <v>61549.120000000003</v>
      </c>
      <c r="O15" s="22">
        <v>0.43795620400000002</v>
      </c>
      <c r="P15" s="22">
        <v>0.56204379599999998</v>
      </c>
      <c r="Q15" s="22">
        <v>7.6923077000000006E-2</v>
      </c>
      <c r="R15" s="22">
        <v>0.17692307700000001</v>
      </c>
      <c r="S15" s="22">
        <v>0.169230769</v>
      </c>
      <c r="T15" s="22">
        <v>0.29230769200000001</v>
      </c>
      <c r="U15" s="22">
        <v>0.24615384600000001</v>
      </c>
      <c r="V15" s="22">
        <v>3.8461538000000003E-2</v>
      </c>
      <c r="W15" s="22">
        <v>0.12949640300000001</v>
      </c>
      <c r="X15" s="22">
        <v>0.76258992800000003</v>
      </c>
      <c r="Y15" s="22">
        <v>3.5971222999999997E-2</v>
      </c>
      <c r="Z15" s="22">
        <v>3.5971222999999997E-2</v>
      </c>
      <c r="AA15" s="22">
        <v>3.5971222999999997E-2</v>
      </c>
      <c r="AB15" s="43">
        <v>0</v>
      </c>
      <c r="AC15" s="44">
        <v>310</v>
      </c>
      <c r="AD15" s="44">
        <v>0</v>
      </c>
      <c r="AE15" s="44">
        <v>0</v>
      </c>
      <c r="AF15" s="44">
        <v>0</v>
      </c>
      <c r="AG15" s="44">
        <v>0</v>
      </c>
      <c r="AH15" s="43">
        <v>1</v>
      </c>
      <c r="AI15" s="20">
        <v>4.4822900000000002E-4</v>
      </c>
      <c r="AJ15" s="44">
        <v>18</v>
      </c>
    </row>
    <row r="16" spans="1:36" x14ac:dyDescent="0.5">
      <c r="A16" s="4" t="s">
        <v>238</v>
      </c>
      <c r="B16" s="31" t="s">
        <v>127</v>
      </c>
      <c r="C16" s="4" t="s">
        <v>156</v>
      </c>
      <c r="D16" s="4" t="s">
        <v>157</v>
      </c>
      <c r="E16" s="18">
        <v>458.74131722599998</v>
      </c>
      <c r="F16" s="19">
        <v>468.50762509899999</v>
      </c>
      <c r="G16" s="22">
        <v>3.6666666666666667E-2</v>
      </c>
      <c r="H16" s="22">
        <v>-3.7410371089602406E-3</v>
      </c>
      <c r="I16" s="22">
        <v>0.43127144977772458</v>
      </c>
      <c r="J16" s="23">
        <v>27789.42</v>
      </c>
      <c r="K16" s="23">
        <v>34785.81</v>
      </c>
      <c r="L16" s="23">
        <v>41513.06</v>
      </c>
      <c r="M16" s="23">
        <v>57835.75</v>
      </c>
      <c r="N16" s="23">
        <v>75089.91</v>
      </c>
      <c r="O16" s="22">
        <v>0.10239651399999999</v>
      </c>
      <c r="P16" s="22">
        <v>0.89760348599999995</v>
      </c>
      <c r="Q16" s="22">
        <v>9.2872570000000002E-2</v>
      </c>
      <c r="R16" s="22">
        <v>0.30237581000000002</v>
      </c>
      <c r="S16" s="22">
        <v>0.29373650099999998</v>
      </c>
      <c r="T16" s="22">
        <v>0.18790496800000001</v>
      </c>
      <c r="U16" s="22">
        <v>9.2872570000000002E-2</v>
      </c>
      <c r="V16" s="22">
        <v>3.0237580999999999E-2</v>
      </c>
      <c r="W16" s="22">
        <v>0.13404255300000001</v>
      </c>
      <c r="X16" s="22">
        <v>0.8</v>
      </c>
      <c r="Y16" s="22">
        <v>2.3404254999999999E-2</v>
      </c>
      <c r="Z16" s="22">
        <v>1.0638297999999999E-2</v>
      </c>
      <c r="AA16" s="22">
        <v>3.1914893999999999E-2</v>
      </c>
      <c r="AB16" s="43">
        <v>1974</v>
      </c>
      <c r="AC16" s="44">
        <v>21285</v>
      </c>
      <c r="AD16" s="44">
        <v>0</v>
      </c>
      <c r="AE16" s="44">
        <v>0</v>
      </c>
      <c r="AF16" s="44">
        <v>0</v>
      </c>
      <c r="AG16" s="44">
        <v>0</v>
      </c>
      <c r="AH16" s="43">
        <v>69</v>
      </c>
      <c r="AI16" s="20">
        <v>3.0927835000000001E-2</v>
      </c>
      <c r="AJ16" s="44">
        <v>10</v>
      </c>
    </row>
    <row r="17" spans="1:36" x14ac:dyDescent="0.5">
      <c r="A17" s="4" t="s">
        <v>238</v>
      </c>
      <c r="B17" s="31" t="s">
        <v>127</v>
      </c>
      <c r="C17" s="4" t="s">
        <v>158</v>
      </c>
      <c r="D17" s="4" t="s">
        <v>159</v>
      </c>
      <c r="E17" s="18">
        <v>184.54543856199999</v>
      </c>
      <c r="F17" s="19">
        <v>320.302480092</v>
      </c>
      <c r="G17" s="22">
        <v>2.8333333333333335E-2</v>
      </c>
      <c r="H17" s="22">
        <v>-0.26621780046004284</v>
      </c>
      <c r="I17" s="22">
        <v>1.273628122870323E-2</v>
      </c>
      <c r="J17" s="23">
        <v>41428.120000000003</v>
      </c>
      <c r="K17" s="23">
        <v>52983.27</v>
      </c>
      <c r="L17" s="23">
        <v>71141.740000000005</v>
      </c>
      <c r="M17" s="23">
        <v>93378.55</v>
      </c>
      <c r="N17" s="23">
        <v>108678.92</v>
      </c>
      <c r="O17" s="22">
        <v>2.7027026999999999E-2</v>
      </c>
      <c r="P17" s="22">
        <v>0.97297297299999996</v>
      </c>
      <c r="Q17" s="22">
        <v>8.0645161000000007E-2</v>
      </c>
      <c r="R17" s="22">
        <v>0.31720430100000002</v>
      </c>
      <c r="S17" s="22">
        <v>0.26344086</v>
      </c>
      <c r="T17" s="22">
        <v>0.209677419</v>
      </c>
      <c r="U17" s="22">
        <v>0.102150538</v>
      </c>
      <c r="V17" s="22">
        <v>2.6881720000000001E-2</v>
      </c>
      <c r="W17" s="22">
        <v>0.28717948700000001</v>
      </c>
      <c r="X17" s="22">
        <v>0.61025640999999997</v>
      </c>
      <c r="Y17" s="22">
        <v>2.5641026000000001E-2</v>
      </c>
      <c r="Z17" s="22">
        <v>2.5641026000000001E-2</v>
      </c>
      <c r="AA17" s="22">
        <v>5.1282052000000002E-2</v>
      </c>
      <c r="AB17" s="43">
        <v>1134</v>
      </c>
      <c r="AC17" s="44">
        <v>8666</v>
      </c>
      <c r="AD17" s="44">
        <v>0</v>
      </c>
      <c r="AE17" s="44">
        <v>154</v>
      </c>
      <c r="AF17" s="44">
        <v>0</v>
      </c>
      <c r="AG17" s="44">
        <v>0</v>
      </c>
      <c r="AH17" s="43">
        <v>79</v>
      </c>
      <c r="AI17" s="20">
        <v>3.5410129999999998E-2</v>
      </c>
      <c r="AJ17" s="44">
        <v>9</v>
      </c>
    </row>
    <row r="18" spans="1:36" x14ac:dyDescent="0.5">
      <c r="A18" s="4" t="s">
        <v>238</v>
      </c>
      <c r="B18" s="31" t="s">
        <v>127</v>
      </c>
      <c r="C18" s="4" t="s">
        <v>161</v>
      </c>
      <c r="D18" s="4" t="s">
        <v>162</v>
      </c>
      <c r="E18" s="18">
        <v>243.31483109300001</v>
      </c>
      <c r="F18" s="19">
        <v>287.64174191199999</v>
      </c>
      <c r="G18" s="22">
        <v>3.0833333333333334E-2</v>
      </c>
      <c r="H18" s="22">
        <v>-0.62232867369676814</v>
      </c>
      <c r="I18" s="22">
        <v>0.41107397263330031</v>
      </c>
      <c r="J18" s="23">
        <v>20227.490000000002</v>
      </c>
      <c r="K18" s="23">
        <v>31673.42</v>
      </c>
      <c r="L18" s="23">
        <v>52518.2</v>
      </c>
      <c r="M18" s="23">
        <v>91010.49</v>
      </c>
      <c r="N18" s="23">
        <v>95163.73</v>
      </c>
      <c r="O18" s="22">
        <v>5.3497942E-2</v>
      </c>
      <c r="P18" s="22">
        <v>0.94650205799999998</v>
      </c>
      <c r="Q18" s="22">
        <v>8.8709677000000001E-2</v>
      </c>
      <c r="R18" s="22">
        <v>0.33870967699999999</v>
      </c>
      <c r="S18" s="22">
        <v>0.31048387100000002</v>
      </c>
      <c r="T18" s="22">
        <v>0.16935483900000001</v>
      </c>
      <c r="U18" s="22">
        <v>7.2580644999999999E-2</v>
      </c>
      <c r="V18" s="22">
        <v>2.0161289999999998E-2</v>
      </c>
      <c r="W18" s="22">
        <v>0.12</v>
      </c>
      <c r="X18" s="22">
        <v>0.82</v>
      </c>
      <c r="Y18" s="22">
        <v>0.02</v>
      </c>
      <c r="Z18" s="22">
        <v>0.02</v>
      </c>
      <c r="AA18" s="22">
        <v>0.02</v>
      </c>
      <c r="AB18" s="43">
        <v>1134</v>
      </c>
      <c r="AC18" s="44">
        <v>8766</v>
      </c>
      <c r="AD18" s="44">
        <v>0</v>
      </c>
      <c r="AE18" s="44">
        <v>142</v>
      </c>
      <c r="AF18" s="44">
        <v>0</v>
      </c>
      <c r="AG18" s="44">
        <v>0</v>
      </c>
      <c r="AH18" s="43">
        <v>103</v>
      </c>
      <c r="AI18" s="20">
        <v>4.6167637999999997E-2</v>
      </c>
      <c r="AJ18" s="44">
        <v>7</v>
      </c>
    </row>
    <row r="19" spans="1:36" x14ac:dyDescent="0.5">
      <c r="A19" s="4" t="s">
        <v>238</v>
      </c>
      <c r="B19" s="31" t="s">
        <v>127</v>
      </c>
      <c r="C19" s="4" t="s">
        <v>163</v>
      </c>
      <c r="D19" s="4" t="s">
        <v>164</v>
      </c>
      <c r="E19" s="18">
        <v>206.77264294899999</v>
      </c>
      <c r="F19" s="19">
        <v>344.87138525699999</v>
      </c>
      <c r="G19" s="22">
        <v>7.7499999999999999E-2</v>
      </c>
      <c r="H19" s="22">
        <v>0.39650991084223952</v>
      </c>
      <c r="I19" s="22">
        <v>1.5870961787771126E-2</v>
      </c>
      <c r="J19" s="23">
        <v>23374.05</v>
      </c>
      <c r="K19" s="23">
        <v>26315.54</v>
      </c>
      <c r="L19" s="23">
        <v>29537.52</v>
      </c>
      <c r="M19" s="23">
        <v>37809.699999999997</v>
      </c>
      <c r="N19" s="23">
        <v>45376.67</v>
      </c>
      <c r="O19" s="22">
        <v>9.1787439999999998E-2</v>
      </c>
      <c r="P19" s="22">
        <v>0.90821255999999995</v>
      </c>
      <c r="Q19" s="22">
        <v>0.31343283599999999</v>
      </c>
      <c r="R19" s="22">
        <v>0.27860696499999998</v>
      </c>
      <c r="S19" s="22">
        <v>0.17412935299999999</v>
      </c>
      <c r="T19" s="22">
        <v>0.13930348300000001</v>
      </c>
      <c r="U19" s="22">
        <v>6.9651741000000003E-2</v>
      </c>
      <c r="V19" s="22">
        <v>2.4875622E-2</v>
      </c>
      <c r="W19" s="22">
        <v>7.2072072000000001E-2</v>
      </c>
      <c r="X19" s="22">
        <v>0.837837838</v>
      </c>
      <c r="Y19" s="22">
        <v>2.2522522999999999E-2</v>
      </c>
      <c r="Z19" s="22">
        <v>2.2522522999999999E-2</v>
      </c>
      <c r="AA19" s="22">
        <v>4.5045045999999998E-2</v>
      </c>
      <c r="AB19" s="43">
        <v>3962</v>
      </c>
      <c r="AC19" s="44">
        <v>21191</v>
      </c>
      <c r="AD19" s="44">
        <v>0</v>
      </c>
      <c r="AE19" s="44">
        <v>0</v>
      </c>
      <c r="AF19" s="44">
        <v>45</v>
      </c>
      <c r="AG19" s="44">
        <v>20</v>
      </c>
      <c r="AH19" s="43">
        <v>27</v>
      </c>
      <c r="AI19" s="20">
        <v>1.2102196000000001E-2</v>
      </c>
      <c r="AJ19" s="44">
        <v>13</v>
      </c>
    </row>
    <row r="20" spans="1:36" x14ac:dyDescent="0.5">
      <c r="A20" s="4" t="s">
        <v>238</v>
      </c>
      <c r="B20" s="31" t="s">
        <v>127</v>
      </c>
      <c r="C20" s="4" t="s">
        <v>165</v>
      </c>
      <c r="D20" s="4" t="s">
        <v>166</v>
      </c>
      <c r="E20" s="18">
        <v>84.131376482999997</v>
      </c>
      <c r="F20" s="19">
        <v>174.60467950899999</v>
      </c>
      <c r="G20" s="22">
        <v>7.6666666666666675E-2</v>
      </c>
      <c r="H20" s="22">
        <v>-0.54168686921710485</v>
      </c>
      <c r="I20" s="22">
        <v>-5.4993497223177999E-2</v>
      </c>
      <c r="J20" s="23">
        <v>27136.48</v>
      </c>
      <c r="K20" s="23">
        <v>34587.57</v>
      </c>
      <c r="L20" s="23">
        <v>39000.17</v>
      </c>
      <c r="M20" s="23">
        <v>43382.2</v>
      </c>
      <c r="N20" s="23">
        <v>47276.4</v>
      </c>
      <c r="O20" s="22">
        <v>5.7471264000000001E-2</v>
      </c>
      <c r="P20" s="22">
        <v>0.94252873599999998</v>
      </c>
      <c r="Q20" s="22">
        <v>0.11904761899999999</v>
      </c>
      <c r="R20" s="22">
        <v>0.226190476</v>
      </c>
      <c r="S20" s="22">
        <v>0.19047618999999999</v>
      </c>
      <c r="T20" s="22">
        <v>0.226190476</v>
      </c>
      <c r="U20" s="22">
        <v>0.178571429</v>
      </c>
      <c r="V20" s="22">
        <v>5.9523810000000003E-2</v>
      </c>
      <c r="W20" s="22">
        <v>0.16666666699999999</v>
      </c>
      <c r="X20" s="22">
        <v>0.67708333300000001</v>
      </c>
      <c r="Y20" s="22">
        <v>5.2083333000000002E-2</v>
      </c>
      <c r="Z20" s="22">
        <v>0</v>
      </c>
      <c r="AA20" s="22">
        <v>0.104166666</v>
      </c>
      <c r="AB20" s="43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3">
        <v>39</v>
      </c>
      <c r="AI20" s="20">
        <v>1.7480949999999999E-2</v>
      </c>
      <c r="AJ20" s="44">
        <v>12</v>
      </c>
    </row>
    <row r="21" spans="1:36" x14ac:dyDescent="0.5">
      <c r="A21" s="4" t="s">
        <v>238</v>
      </c>
      <c r="B21" s="31" t="s">
        <v>127</v>
      </c>
      <c r="C21" s="4" t="s">
        <v>167</v>
      </c>
      <c r="D21" s="4" t="s">
        <v>168</v>
      </c>
      <c r="E21" s="18">
        <v>31.638976239000002</v>
      </c>
      <c r="F21" s="19">
        <v>64.154622442000004</v>
      </c>
      <c r="G21" s="22">
        <v>0.06</v>
      </c>
      <c r="H21" s="22">
        <v>-0.17784911224824823</v>
      </c>
      <c r="I21" s="22">
        <v>5.7128068125415028E-3</v>
      </c>
      <c r="J21" s="23">
        <v>33793.370000000003</v>
      </c>
      <c r="K21" s="23">
        <v>41380.78</v>
      </c>
      <c r="L21" s="23">
        <v>46765.95</v>
      </c>
      <c r="M21" s="23">
        <v>57250.32</v>
      </c>
      <c r="N21" s="23">
        <v>81201.070000000007</v>
      </c>
      <c r="O21" s="22">
        <v>0.13888888899999999</v>
      </c>
      <c r="P21" s="22">
        <v>0.86111111100000004</v>
      </c>
      <c r="Q21" s="22">
        <v>0.28571428599999998</v>
      </c>
      <c r="R21" s="22">
        <v>0.14285714299999999</v>
      </c>
      <c r="S21" s="22">
        <v>0.14285714299999999</v>
      </c>
      <c r="T21" s="22">
        <v>0.14285714299999999</v>
      </c>
      <c r="U21" s="22">
        <v>0.14285714299999999</v>
      </c>
      <c r="V21" s="22">
        <v>0.14285714299999999</v>
      </c>
      <c r="W21" s="22">
        <v>0.25</v>
      </c>
      <c r="X21" s="22">
        <v>0.5</v>
      </c>
      <c r="Y21" s="22">
        <v>0.125</v>
      </c>
      <c r="Z21" s="22">
        <v>0</v>
      </c>
      <c r="AA21" s="22">
        <v>0.125</v>
      </c>
      <c r="AB21" s="43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3">
        <v>12</v>
      </c>
      <c r="AI21" s="20">
        <v>5.3787540000000003E-3</v>
      </c>
      <c r="AJ21" s="44">
        <v>15</v>
      </c>
    </row>
    <row r="22" spans="1:36" x14ac:dyDescent="0.5">
      <c r="A22" s="4" t="s">
        <v>238</v>
      </c>
      <c r="B22" s="31" t="s">
        <v>127</v>
      </c>
      <c r="C22" s="4" t="s">
        <v>169</v>
      </c>
      <c r="D22" s="4" t="s">
        <v>170</v>
      </c>
      <c r="E22" s="18">
        <v>9.5101691870000007</v>
      </c>
      <c r="F22" s="19">
        <v>9.4477175550000005</v>
      </c>
      <c r="G22" s="22">
        <v>0</v>
      </c>
      <c r="H22" s="22">
        <v>-0.50677239594200474</v>
      </c>
      <c r="I22" s="22">
        <v>0.15930996065464634</v>
      </c>
      <c r="J22" s="23">
        <v>0</v>
      </c>
      <c r="K22" s="23">
        <v>0</v>
      </c>
      <c r="L22" s="23">
        <v>0</v>
      </c>
      <c r="M22" s="23">
        <v>0</v>
      </c>
      <c r="N22" s="23">
        <v>0</v>
      </c>
      <c r="O22" s="22">
        <v>0.5</v>
      </c>
      <c r="P22" s="22">
        <v>0.5</v>
      </c>
      <c r="Q22" s="22">
        <v>0.28571428599999998</v>
      </c>
      <c r="R22" s="22">
        <v>0.14285714299999999</v>
      </c>
      <c r="S22" s="22">
        <v>0.14285714299999999</v>
      </c>
      <c r="T22" s="22">
        <v>0.14285714299999999</v>
      </c>
      <c r="U22" s="22">
        <v>0.14285714299999999</v>
      </c>
      <c r="V22" s="22">
        <v>0.14285714299999999</v>
      </c>
      <c r="W22" s="22">
        <v>0.33333333300000001</v>
      </c>
      <c r="X22" s="22">
        <v>0.33333333300000001</v>
      </c>
      <c r="Y22" s="22">
        <v>0.33333333300000001</v>
      </c>
      <c r="Z22" s="22">
        <v>0</v>
      </c>
      <c r="AA22" s="22">
        <v>0</v>
      </c>
      <c r="AB22" s="43">
        <v>0</v>
      </c>
      <c r="AC22" s="44">
        <v>0</v>
      </c>
      <c r="AD22" s="44">
        <v>0</v>
      </c>
      <c r="AE22" s="44">
        <v>0</v>
      </c>
      <c r="AF22" s="44">
        <v>0</v>
      </c>
      <c r="AG22" s="44">
        <v>0</v>
      </c>
      <c r="AH22" s="43">
        <v>6</v>
      </c>
      <c r="AI22" s="20">
        <v>2.6893770000000002E-3</v>
      </c>
      <c r="AJ22" s="44">
        <v>16</v>
      </c>
    </row>
    <row r="23" spans="1:36" x14ac:dyDescent="0.5">
      <c r="A23" s="4" t="s">
        <v>238</v>
      </c>
      <c r="B23" s="31" t="s">
        <v>171</v>
      </c>
      <c r="C23" s="4" t="s">
        <v>172</v>
      </c>
      <c r="D23" s="4" t="s">
        <v>173</v>
      </c>
      <c r="E23" s="18">
        <v>1813.55197103</v>
      </c>
      <c r="F23" s="19">
        <v>2925.5604683609999</v>
      </c>
      <c r="G23" s="22">
        <v>4.2500000000000003E-2</v>
      </c>
      <c r="H23" s="22">
        <v>0.70426019450482646</v>
      </c>
      <c r="I23" s="22">
        <v>9.8353100097647722E-2</v>
      </c>
      <c r="J23" s="23">
        <v>27740.82</v>
      </c>
      <c r="K23" s="23">
        <v>34066.92</v>
      </c>
      <c r="L23" s="23">
        <v>43776.5</v>
      </c>
      <c r="M23" s="23">
        <v>55491.07</v>
      </c>
      <c r="N23" s="23">
        <v>70523.929999999993</v>
      </c>
      <c r="O23" s="22">
        <v>3.1439603000000003E-2</v>
      </c>
      <c r="P23" s="22">
        <v>0.96856039699999996</v>
      </c>
      <c r="Q23" s="22">
        <v>9.4870381000000004E-2</v>
      </c>
      <c r="R23" s="22">
        <v>0.21566464399999999</v>
      </c>
      <c r="S23" s="22">
        <v>0.23386651999999999</v>
      </c>
      <c r="T23" s="22">
        <v>0.23221180399999999</v>
      </c>
      <c r="U23" s="22">
        <v>0.159955874</v>
      </c>
      <c r="V23" s="22">
        <v>6.3430777999999993E-2</v>
      </c>
      <c r="W23" s="22">
        <v>0.240791644</v>
      </c>
      <c r="X23" s="22">
        <v>0.70423309499999998</v>
      </c>
      <c r="Y23" s="22">
        <v>3.1885651000000001E-2</v>
      </c>
      <c r="Z23" s="22">
        <v>8.2462890000000004E-3</v>
      </c>
      <c r="AA23" s="22">
        <v>1.484332E-2</v>
      </c>
      <c r="AB23" s="43">
        <v>3962</v>
      </c>
      <c r="AC23" s="44">
        <v>21191</v>
      </c>
      <c r="AD23" s="44">
        <v>213</v>
      </c>
      <c r="AE23" s="44">
        <v>586</v>
      </c>
      <c r="AF23" s="44">
        <v>45</v>
      </c>
      <c r="AG23" s="44">
        <v>20</v>
      </c>
      <c r="AH23" s="43">
        <v>157</v>
      </c>
      <c r="AI23" s="20">
        <v>0.46865671599999997</v>
      </c>
      <c r="AJ23" s="44">
        <v>1</v>
      </c>
    </row>
    <row r="24" spans="1:36" x14ac:dyDescent="0.5">
      <c r="A24" s="4" t="s">
        <v>238</v>
      </c>
      <c r="B24" s="31" t="s">
        <v>171</v>
      </c>
      <c r="C24" s="4" t="s">
        <v>175</v>
      </c>
      <c r="D24" s="4" t="s">
        <v>176</v>
      </c>
      <c r="E24" s="18">
        <v>427.48160444600001</v>
      </c>
      <c r="F24" s="19">
        <v>569.67894569999999</v>
      </c>
      <c r="G24" s="22">
        <v>3.8333333333333337E-2</v>
      </c>
      <c r="H24" s="22">
        <v>0.63604226454123158</v>
      </c>
      <c r="I24" s="22">
        <v>5.9856981511896355E-2</v>
      </c>
      <c r="J24" s="23">
        <v>29051.99</v>
      </c>
      <c r="K24" s="23">
        <v>36196.660000000003</v>
      </c>
      <c r="L24" s="23">
        <v>45804.06</v>
      </c>
      <c r="M24" s="23">
        <v>57687.24</v>
      </c>
      <c r="N24" s="23">
        <v>68516.63</v>
      </c>
      <c r="O24" s="22">
        <v>1.1709602E-2</v>
      </c>
      <c r="P24" s="22">
        <v>0.98829039799999996</v>
      </c>
      <c r="Q24" s="22">
        <v>8.5846868000000007E-2</v>
      </c>
      <c r="R24" s="22">
        <v>0.17865429199999999</v>
      </c>
      <c r="S24" s="22">
        <v>0.220417633</v>
      </c>
      <c r="T24" s="22">
        <v>0.23897911799999999</v>
      </c>
      <c r="U24" s="22">
        <v>0.20881670499999999</v>
      </c>
      <c r="V24" s="22">
        <v>6.7285383000000004E-2</v>
      </c>
      <c r="W24" s="22">
        <v>0.282460137</v>
      </c>
      <c r="X24" s="22">
        <v>0.64920273299999998</v>
      </c>
      <c r="Y24" s="22">
        <v>2.2779042999999999E-2</v>
      </c>
      <c r="Z24" s="22">
        <v>1.1389521999999999E-2</v>
      </c>
      <c r="AA24" s="22">
        <v>3.4168564999999998E-2</v>
      </c>
      <c r="AB24" s="43">
        <v>0</v>
      </c>
      <c r="AC24" s="44">
        <v>0</v>
      </c>
      <c r="AD24" s="44">
        <v>0</v>
      </c>
      <c r="AE24" s="44">
        <v>0</v>
      </c>
      <c r="AF24" s="44">
        <v>5</v>
      </c>
      <c r="AG24" s="44">
        <v>5</v>
      </c>
      <c r="AH24" s="43">
        <v>48</v>
      </c>
      <c r="AI24" s="20">
        <v>0.14328358199999999</v>
      </c>
      <c r="AJ24" s="44">
        <v>2</v>
      </c>
    </row>
    <row r="25" spans="1:36" x14ac:dyDescent="0.5">
      <c r="A25" s="4" t="s">
        <v>238</v>
      </c>
      <c r="B25" s="31" t="s">
        <v>171</v>
      </c>
      <c r="C25" s="4" t="s">
        <v>177</v>
      </c>
      <c r="D25" s="4" t="s">
        <v>178</v>
      </c>
      <c r="E25" s="18">
        <v>414.41731351599998</v>
      </c>
      <c r="F25" s="19">
        <v>466.38602441299997</v>
      </c>
      <c r="G25" s="22">
        <v>3.4166666666666665E-2</v>
      </c>
      <c r="H25" s="22">
        <v>1.7797177143053686</v>
      </c>
      <c r="I25" s="22">
        <v>4.4596249956835983E-2</v>
      </c>
      <c r="J25" s="23">
        <v>27898.58</v>
      </c>
      <c r="K25" s="23">
        <v>37597.53</v>
      </c>
      <c r="L25" s="23">
        <v>43166.21</v>
      </c>
      <c r="M25" s="23">
        <v>53308.94</v>
      </c>
      <c r="N25" s="23">
        <v>77119.820000000007</v>
      </c>
      <c r="O25" s="22">
        <v>0.13285024200000001</v>
      </c>
      <c r="P25" s="22">
        <v>0.86714975800000005</v>
      </c>
      <c r="Q25" s="22">
        <v>4.7732696999999998E-2</v>
      </c>
      <c r="R25" s="22">
        <v>0.11694510700000001</v>
      </c>
      <c r="S25" s="22">
        <v>0.18854415299999999</v>
      </c>
      <c r="T25" s="22">
        <v>0.23866348400000001</v>
      </c>
      <c r="U25" s="22">
        <v>0.27923627699999998</v>
      </c>
      <c r="V25" s="22">
        <v>0.12887828200000001</v>
      </c>
      <c r="W25" s="22">
        <v>0.43028846199999998</v>
      </c>
      <c r="X25" s="22">
        <v>0.44951923100000002</v>
      </c>
      <c r="Y25" s="22">
        <v>7.2115385000000004E-2</v>
      </c>
      <c r="Z25" s="22">
        <v>1.2019231E-2</v>
      </c>
      <c r="AA25" s="22">
        <v>3.6057693000000002E-2</v>
      </c>
      <c r="AB25" s="43">
        <v>1932</v>
      </c>
      <c r="AC25" s="44">
        <v>17630</v>
      </c>
      <c r="AD25" s="44">
        <v>0</v>
      </c>
      <c r="AE25" s="44">
        <v>0</v>
      </c>
      <c r="AF25" s="44">
        <v>56</v>
      </c>
      <c r="AG25" s="44">
        <v>20</v>
      </c>
      <c r="AH25" s="43">
        <v>42</v>
      </c>
      <c r="AI25" s="20">
        <v>0.125373134</v>
      </c>
      <c r="AJ25" s="44">
        <v>3</v>
      </c>
    </row>
    <row r="26" spans="1:36" x14ac:dyDescent="0.5">
      <c r="A26" s="4" t="s">
        <v>238</v>
      </c>
      <c r="B26" s="31" t="s">
        <v>171</v>
      </c>
      <c r="C26" s="4" t="s">
        <v>179</v>
      </c>
      <c r="D26" s="4" t="s">
        <v>180</v>
      </c>
      <c r="E26" s="18">
        <v>582.30061375100001</v>
      </c>
      <c r="F26" s="19">
        <v>577.69432420099997</v>
      </c>
      <c r="G26" s="22">
        <v>4.7499999999999994E-2</v>
      </c>
      <c r="H26" s="22">
        <v>0.82253025455373141</v>
      </c>
      <c r="I26" s="22">
        <v>0.12381292447826503</v>
      </c>
      <c r="J26" s="23">
        <v>24901.64</v>
      </c>
      <c r="K26" s="23">
        <v>30950.1</v>
      </c>
      <c r="L26" s="23">
        <v>38789.449999999997</v>
      </c>
      <c r="M26" s="23">
        <v>45533.18</v>
      </c>
      <c r="N26" s="23">
        <v>49627.51</v>
      </c>
      <c r="O26" s="22">
        <v>0.637457045</v>
      </c>
      <c r="P26" s="22">
        <v>0.362542955</v>
      </c>
      <c r="Q26" s="22">
        <v>9.4017093999999996E-2</v>
      </c>
      <c r="R26" s="22">
        <v>0.26153846200000003</v>
      </c>
      <c r="S26" s="22">
        <v>0.24786324800000001</v>
      </c>
      <c r="T26" s="22">
        <v>0.217094017</v>
      </c>
      <c r="U26" s="22">
        <v>0.133333333</v>
      </c>
      <c r="V26" s="22">
        <v>4.6153845999999998E-2</v>
      </c>
      <c r="W26" s="22">
        <v>0.15878378400000001</v>
      </c>
      <c r="X26" s="22">
        <v>0.775337838</v>
      </c>
      <c r="Y26" s="22">
        <v>1.8581080999999999E-2</v>
      </c>
      <c r="Z26" s="22">
        <v>2.1959459000000001E-2</v>
      </c>
      <c r="AA26" s="22">
        <v>2.5337837999999998E-2</v>
      </c>
      <c r="AB26" s="43">
        <v>5051</v>
      </c>
      <c r="AC26" s="44">
        <v>50954</v>
      </c>
      <c r="AD26" s="44">
        <v>0</v>
      </c>
      <c r="AE26" s="44">
        <v>0</v>
      </c>
      <c r="AF26" s="44">
        <v>0</v>
      </c>
      <c r="AG26" s="44">
        <v>0</v>
      </c>
      <c r="AH26" s="43">
        <v>0</v>
      </c>
      <c r="AI26" s="20">
        <v>0</v>
      </c>
      <c r="AJ26" s="44">
        <v>0</v>
      </c>
    </row>
    <row r="27" spans="1:36" x14ac:dyDescent="0.5">
      <c r="A27" s="4" t="s">
        <v>238</v>
      </c>
      <c r="B27" s="31" t="s">
        <v>171</v>
      </c>
      <c r="C27" s="4" t="s">
        <v>181</v>
      </c>
      <c r="D27" s="4" t="s">
        <v>182</v>
      </c>
      <c r="E27" s="18">
        <v>190.43761891899999</v>
      </c>
      <c r="F27" s="19">
        <v>216.78044435199999</v>
      </c>
      <c r="G27" s="22">
        <v>5.3333333333333337E-2</v>
      </c>
      <c r="H27" s="22">
        <v>2.7412376477925889E-2</v>
      </c>
      <c r="I27" s="22">
        <v>8.6953477180594527E-2</v>
      </c>
      <c r="J27" s="23">
        <v>29952.79</v>
      </c>
      <c r="K27" s="23">
        <v>38220.06</v>
      </c>
      <c r="L27" s="23">
        <v>46729.67</v>
      </c>
      <c r="M27" s="23">
        <v>55678.54</v>
      </c>
      <c r="N27" s="23">
        <v>67925.25</v>
      </c>
      <c r="O27" s="22">
        <v>0.221052632</v>
      </c>
      <c r="P27" s="22">
        <v>0.77894736799999997</v>
      </c>
      <c r="Q27" s="22">
        <v>0.16410256400000001</v>
      </c>
      <c r="R27" s="22">
        <v>0.24615384600000001</v>
      </c>
      <c r="S27" s="22">
        <v>0.20512820500000001</v>
      </c>
      <c r="T27" s="22">
        <v>0.18461538499999999</v>
      </c>
      <c r="U27" s="22">
        <v>0.138461538</v>
      </c>
      <c r="V27" s="22">
        <v>6.1538462000000002E-2</v>
      </c>
      <c r="W27" s="22">
        <v>0.18686868700000001</v>
      </c>
      <c r="X27" s="22">
        <v>0.73737373699999997</v>
      </c>
      <c r="Y27" s="22">
        <v>2.5252525000000001E-2</v>
      </c>
      <c r="Z27" s="22">
        <v>2.5252525000000001E-2</v>
      </c>
      <c r="AA27" s="22">
        <v>2.5252525000000001E-2</v>
      </c>
      <c r="AB27" s="43">
        <v>1624</v>
      </c>
      <c r="AC27" s="44">
        <v>14594</v>
      </c>
      <c r="AD27" s="44">
        <v>0</v>
      </c>
      <c r="AE27" s="44">
        <v>0</v>
      </c>
      <c r="AF27" s="44">
        <v>262</v>
      </c>
      <c r="AG27" s="44">
        <v>110</v>
      </c>
      <c r="AH27" s="43">
        <v>9</v>
      </c>
      <c r="AI27" s="20">
        <v>2.6865672E-2</v>
      </c>
      <c r="AJ27" s="44">
        <v>8</v>
      </c>
    </row>
    <row r="28" spans="1:36" x14ac:dyDescent="0.5">
      <c r="A28" s="4" t="s">
        <v>238</v>
      </c>
      <c r="B28" s="31" t="s">
        <v>171</v>
      </c>
      <c r="C28" s="4" t="s">
        <v>183</v>
      </c>
      <c r="D28" s="4" t="s">
        <v>184</v>
      </c>
      <c r="E28" s="18">
        <v>98.230108002999998</v>
      </c>
      <c r="F28" s="19">
        <v>141.09914543100001</v>
      </c>
      <c r="G28" s="22">
        <v>3.2500000000000001E-2</v>
      </c>
      <c r="H28" s="22">
        <v>4.5758067110672845E-2</v>
      </c>
      <c r="I28" s="22">
        <v>6.9030374228977801E-2</v>
      </c>
      <c r="J28" s="23">
        <v>31181.02</v>
      </c>
      <c r="K28" s="23">
        <v>40349.949999999997</v>
      </c>
      <c r="L28" s="23">
        <v>55698.080000000002</v>
      </c>
      <c r="M28" s="23">
        <v>71091.8</v>
      </c>
      <c r="N28" s="23">
        <v>90527.65</v>
      </c>
      <c r="O28" s="22">
        <v>0.153061224</v>
      </c>
      <c r="P28" s="22">
        <v>0.846938776</v>
      </c>
      <c r="Q28" s="22">
        <v>0.15151515199999999</v>
      </c>
      <c r="R28" s="22">
        <v>0.23232323199999999</v>
      </c>
      <c r="S28" s="22">
        <v>0.20202020200000001</v>
      </c>
      <c r="T28" s="22">
        <v>0.212121212</v>
      </c>
      <c r="U28" s="22">
        <v>0.15151515199999999</v>
      </c>
      <c r="V28" s="22">
        <v>5.0505051000000002E-2</v>
      </c>
      <c r="W28" s="22">
        <v>0.29411764699999998</v>
      </c>
      <c r="X28" s="22">
        <v>0.50980392200000002</v>
      </c>
      <c r="Y28" s="22">
        <v>4.9019607999999999E-2</v>
      </c>
      <c r="Z28" s="22">
        <v>4.9019607999999999E-2</v>
      </c>
      <c r="AA28" s="22">
        <v>9.8039215999999998E-2</v>
      </c>
      <c r="AB28" s="43">
        <v>2184</v>
      </c>
      <c r="AC28" s="44">
        <v>8569</v>
      </c>
      <c r="AD28" s="44">
        <v>0</v>
      </c>
      <c r="AE28" s="44">
        <v>0</v>
      </c>
      <c r="AF28" s="44">
        <v>0</v>
      </c>
      <c r="AG28" s="44">
        <v>0</v>
      </c>
      <c r="AH28" s="43">
        <v>17</v>
      </c>
      <c r="AI28" s="20">
        <v>5.0746268999999997E-2</v>
      </c>
      <c r="AJ28" s="44">
        <v>5</v>
      </c>
    </row>
    <row r="29" spans="1:36" x14ac:dyDescent="0.5">
      <c r="A29" s="4" t="s">
        <v>238</v>
      </c>
      <c r="B29" s="31" t="s">
        <v>171</v>
      </c>
      <c r="C29" s="4" t="s">
        <v>185</v>
      </c>
      <c r="D29" s="4" t="s">
        <v>186</v>
      </c>
      <c r="E29" s="18">
        <v>161.26061333600001</v>
      </c>
      <c r="F29" s="19">
        <v>164.982819256</v>
      </c>
      <c r="G29" s="22">
        <v>5.8333333333333327E-2</v>
      </c>
      <c r="H29" s="22">
        <v>0.41406071091907026</v>
      </c>
      <c r="I29" s="22">
        <v>8.0169694419200743E-2</v>
      </c>
      <c r="J29" s="23">
        <v>23996.62</v>
      </c>
      <c r="K29" s="23">
        <v>30532.6</v>
      </c>
      <c r="L29" s="23">
        <v>38760.230000000003</v>
      </c>
      <c r="M29" s="23">
        <v>53875.97</v>
      </c>
      <c r="N29" s="23">
        <v>61291.45</v>
      </c>
      <c r="O29" s="22">
        <v>0.111801242</v>
      </c>
      <c r="P29" s="22">
        <v>0.88819875800000003</v>
      </c>
      <c r="Q29" s="22">
        <v>0.186746988</v>
      </c>
      <c r="R29" s="22">
        <v>0.22289156600000001</v>
      </c>
      <c r="S29" s="22">
        <v>0.19879518099999999</v>
      </c>
      <c r="T29" s="22">
        <v>0.17469879499999999</v>
      </c>
      <c r="U29" s="22">
        <v>0.15060240999999999</v>
      </c>
      <c r="V29" s="22">
        <v>6.6265060000000001E-2</v>
      </c>
      <c r="W29" s="22">
        <v>0.294797688</v>
      </c>
      <c r="X29" s="22">
        <v>0.589595376</v>
      </c>
      <c r="Y29" s="22">
        <v>2.8901733999999998E-2</v>
      </c>
      <c r="Z29" s="22">
        <v>2.8901733999999998E-2</v>
      </c>
      <c r="AA29" s="22">
        <v>5.7803467999999997E-2</v>
      </c>
      <c r="AB29" s="43">
        <v>252</v>
      </c>
      <c r="AC29" s="44">
        <v>1518</v>
      </c>
      <c r="AD29" s="44">
        <v>0</v>
      </c>
      <c r="AE29" s="44">
        <v>0</v>
      </c>
      <c r="AF29" s="44">
        <v>0</v>
      </c>
      <c r="AG29" s="44">
        <v>0</v>
      </c>
      <c r="AH29" s="43">
        <v>13</v>
      </c>
      <c r="AI29" s="20">
        <v>3.8805970000000002E-2</v>
      </c>
      <c r="AJ29" s="44">
        <v>7</v>
      </c>
    </row>
    <row r="30" spans="1:36" x14ac:dyDescent="0.5">
      <c r="A30" s="4" t="s">
        <v>238</v>
      </c>
      <c r="B30" s="31" t="s">
        <v>171</v>
      </c>
      <c r="C30" s="4" t="s">
        <v>187</v>
      </c>
      <c r="D30" s="4" t="s">
        <v>188</v>
      </c>
      <c r="E30" s="18">
        <v>49.096980905999999</v>
      </c>
      <c r="F30" s="19">
        <v>60.605150981999998</v>
      </c>
      <c r="G30" s="22">
        <v>3.4166666666666665E-2</v>
      </c>
      <c r="H30" s="22">
        <v>-1.335610039088529E-2</v>
      </c>
      <c r="I30" s="22">
        <v>5.1895112509629519E-2</v>
      </c>
      <c r="J30" s="23">
        <v>33202.97</v>
      </c>
      <c r="K30" s="23">
        <v>39404.800000000003</v>
      </c>
      <c r="L30" s="23">
        <v>52566.89</v>
      </c>
      <c r="M30" s="23">
        <v>77314.7</v>
      </c>
      <c r="N30" s="23">
        <v>89404.41</v>
      </c>
      <c r="O30" s="22">
        <v>0.111111111</v>
      </c>
      <c r="P30" s="22">
        <v>0.88888888899999996</v>
      </c>
      <c r="Q30" s="22">
        <v>0.20833333300000001</v>
      </c>
      <c r="R30" s="22">
        <v>0.25</v>
      </c>
      <c r="S30" s="22">
        <v>0.22916666699999999</v>
      </c>
      <c r="T30" s="22">
        <v>0.104166667</v>
      </c>
      <c r="U30" s="22">
        <v>0.104166667</v>
      </c>
      <c r="V30" s="22">
        <v>0.104166667</v>
      </c>
      <c r="W30" s="22">
        <v>0.180327869</v>
      </c>
      <c r="X30" s="22">
        <v>0.57377049199999997</v>
      </c>
      <c r="Y30" s="22">
        <v>8.1967212999999997E-2</v>
      </c>
      <c r="Z30" s="22">
        <v>8.1967212999999997E-2</v>
      </c>
      <c r="AA30" s="22">
        <v>8.1967212999999997E-2</v>
      </c>
      <c r="AB30" s="43">
        <v>1176</v>
      </c>
      <c r="AC30" s="44">
        <v>11284</v>
      </c>
      <c r="AD30" s="44">
        <v>0</v>
      </c>
      <c r="AE30" s="44">
        <v>0</v>
      </c>
      <c r="AF30" s="44">
        <v>0</v>
      </c>
      <c r="AG30" s="44">
        <v>0</v>
      </c>
      <c r="AH30" s="43">
        <v>0</v>
      </c>
      <c r="AI30" s="20">
        <v>0</v>
      </c>
      <c r="AJ30" s="44">
        <v>0</v>
      </c>
    </row>
    <row r="31" spans="1:36" x14ac:dyDescent="0.5">
      <c r="A31" s="4" t="s">
        <v>238</v>
      </c>
      <c r="B31" s="31" t="s">
        <v>171</v>
      </c>
      <c r="C31" s="4" t="s">
        <v>189</v>
      </c>
      <c r="D31" s="4" t="s">
        <v>190</v>
      </c>
      <c r="E31" s="18">
        <v>61.311673282999998</v>
      </c>
      <c r="F31" s="19">
        <v>69.557758457000006</v>
      </c>
      <c r="G31" s="22">
        <v>5.9166666666666666E-2</v>
      </c>
      <c r="H31" s="22">
        <v>0.37295191363613461</v>
      </c>
      <c r="I31" s="22">
        <v>-1.129041761435556E-2</v>
      </c>
      <c r="J31" s="23">
        <v>30000.97</v>
      </c>
      <c r="K31" s="23">
        <v>33114.93</v>
      </c>
      <c r="L31" s="23">
        <v>43543.19</v>
      </c>
      <c r="M31" s="23">
        <v>59929.07</v>
      </c>
      <c r="N31" s="23">
        <v>80459.91</v>
      </c>
      <c r="O31" s="22">
        <v>0.177419355</v>
      </c>
      <c r="P31" s="22">
        <v>0.82258064500000005</v>
      </c>
      <c r="Q31" s="22">
        <v>0.16666666699999999</v>
      </c>
      <c r="R31" s="22">
        <v>0.233333333</v>
      </c>
      <c r="S31" s="22">
        <v>0.21666666700000001</v>
      </c>
      <c r="T31" s="22">
        <v>0.21666666700000001</v>
      </c>
      <c r="U31" s="22">
        <v>8.3333332999999996E-2</v>
      </c>
      <c r="V31" s="22">
        <v>8.3333332999999996E-2</v>
      </c>
      <c r="W31" s="22">
        <v>0.19178082199999999</v>
      </c>
      <c r="X31" s="22">
        <v>0.60273972600000003</v>
      </c>
      <c r="Y31" s="22">
        <v>6.8493151000000002E-2</v>
      </c>
      <c r="Z31" s="22">
        <v>6.8493151000000002E-2</v>
      </c>
      <c r="AA31" s="22">
        <v>6.8493151000000002E-2</v>
      </c>
      <c r="AB31" s="43">
        <v>1120</v>
      </c>
      <c r="AC31" s="44">
        <v>10304</v>
      </c>
      <c r="AD31" s="44">
        <v>0</v>
      </c>
      <c r="AE31" s="44">
        <v>0</v>
      </c>
      <c r="AF31" s="44">
        <v>0</v>
      </c>
      <c r="AG31" s="44">
        <v>0</v>
      </c>
      <c r="AH31" s="43">
        <v>32</v>
      </c>
      <c r="AI31" s="20">
        <v>9.5522388E-2</v>
      </c>
      <c r="AJ31" s="44">
        <v>4</v>
      </c>
    </row>
    <row r="32" spans="1:36" x14ac:dyDescent="0.5">
      <c r="A32" s="4" t="s">
        <v>238</v>
      </c>
      <c r="B32" s="31" t="s">
        <v>171</v>
      </c>
      <c r="C32" s="4" t="s">
        <v>191</v>
      </c>
      <c r="D32" s="4" t="s">
        <v>192</v>
      </c>
      <c r="E32" s="18">
        <v>76.937566685999997</v>
      </c>
      <c r="F32" s="19">
        <v>78.963030498999998</v>
      </c>
      <c r="G32" s="22">
        <v>3.9166666666666662E-2</v>
      </c>
      <c r="H32" s="22">
        <v>0.10874213647299777</v>
      </c>
      <c r="I32" s="22">
        <v>0.16934585902845872</v>
      </c>
      <c r="J32" s="23">
        <v>33680.480000000003</v>
      </c>
      <c r="K32" s="23">
        <v>42658.71</v>
      </c>
      <c r="L32" s="23">
        <v>49598.69</v>
      </c>
      <c r="M32" s="23">
        <v>56672.66</v>
      </c>
      <c r="N32" s="23">
        <v>67524.78</v>
      </c>
      <c r="O32" s="22">
        <v>6.7567567999999995E-2</v>
      </c>
      <c r="P32" s="22">
        <v>0.93243243200000003</v>
      </c>
      <c r="Q32" s="22">
        <v>0.1875</v>
      </c>
      <c r="R32" s="22">
        <v>0.26250000000000001</v>
      </c>
      <c r="S32" s="22">
        <v>0.25</v>
      </c>
      <c r="T32" s="22">
        <v>0.17499999999999999</v>
      </c>
      <c r="U32" s="22">
        <v>6.25E-2</v>
      </c>
      <c r="V32" s="22">
        <v>6.25E-2</v>
      </c>
      <c r="W32" s="22">
        <v>0.16279069800000001</v>
      </c>
      <c r="X32" s="22">
        <v>0.66279069800000001</v>
      </c>
      <c r="Y32" s="22">
        <v>5.8139534999999999E-2</v>
      </c>
      <c r="Z32" s="22">
        <v>5.8139534999999999E-2</v>
      </c>
      <c r="AA32" s="22">
        <v>5.8139534999999999E-2</v>
      </c>
      <c r="AB32" s="43">
        <v>0</v>
      </c>
      <c r="AC32" s="44">
        <v>0</v>
      </c>
      <c r="AD32" s="44">
        <v>0</v>
      </c>
      <c r="AE32" s="44">
        <v>15</v>
      </c>
      <c r="AF32" s="44">
        <v>0</v>
      </c>
      <c r="AG32" s="44">
        <v>0</v>
      </c>
      <c r="AH32" s="43">
        <v>17</v>
      </c>
      <c r="AI32" s="20">
        <v>5.0746268999999997E-2</v>
      </c>
      <c r="AJ32" s="44">
        <v>5</v>
      </c>
    </row>
    <row r="33" spans="1:36" x14ac:dyDescent="0.5">
      <c r="A33" s="4" t="s">
        <v>238</v>
      </c>
      <c r="B33" s="31" t="s">
        <v>193</v>
      </c>
      <c r="C33" s="4" t="s">
        <v>194</v>
      </c>
      <c r="D33" s="4" t="s">
        <v>195</v>
      </c>
      <c r="E33" s="18">
        <v>739.76466865600003</v>
      </c>
      <c r="F33" s="19">
        <v>948.77364164100004</v>
      </c>
      <c r="G33" s="22">
        <v>2.4999999999999998E-2</v>
      </c>
      <c r="H33" s="22">
        <v>1.7777927997070133</v>
      </c>
      <c r="I33" s="22">
        <v>0.3470005224152819</v>
      </c>
      <c r="J33" s="23">
        <v>50424.21</v>
      </c>
      <c r="K33" s="23">
        <v>74253.259999999995</v>
      </c>
      <c r="L33" s="23">
        <v>101736.79</v>
      </c>
      <c r="M33" s="23">
        <v>132856.04</v>
      </c>
      <c r="N33" s="23">
        <v>157464.6</v>
      </c>
      <c r="O33" s="22">
        <v>0.17972973</v>
      </c>
      <c r="P33" s="22">
        <v>0.82027026999999997</v>
      </c>
      <c r="Q33" s="22">
        <v>6.8825911000000004E-2</v>
      </c>
      <c r="R33" s="22">
        <v>0.32388664</v>
      </c>
      <c r="S33" s="22">
        <v>0.29959514199999998</v>
      </c>
      <c r="T33" s="22">
        <v>0.18758434500000001</v>
      </c>
      <c r="U33" s="22">
        <v>9.3117408999999998E-2</v>
      </c>
      <c r="V33" s="22">
        <v>2.6990553E-2</v>
      </c>
      <c r="W33" s="22">
        <v>0.300400534</v>
      </c>
      <c r="X33" s="22">
        <v>0.435246996</v>
      </c>
      <c r="Y33" s="22">
        <v>3.070761E-2</v>
      </c>
      <c r="Z33" s="22">
        <v>0.20427236300000001</v>
      </c>
      <c r="AA33" s="22">
        <v>2.9372496000000001E-2</v>
      </c>
      <c r="AB33" s="43">
        <v>7825.999999996</v>
      </c>
      <c r="AC33" s="44">
        <v>100628.999999996</v>
      </c>
      <c r="AD33" s="44">
        <v>0</v>
      </c>
      <c r="AE33" s="44">
        <v>3</v>
      </c>
      <c r="AF33" s="44">
        <v>0</v>
      </c>
      <c r="AG33" s="44">
        <v>0</v>
      </c>
      <c r="AH33" s="43">
        <v>48</v>
      </c>
      <c r="AI33" s="20">
        <v>3.9441248999999998E-2</v>
      </c>
      <c r="AJ33" s="44">
        <v>8</v>
      </c>
    </row>
    <row r="34" spans="1:36" x14ac:dyDescent="0.5">
      <c r="A34" s="4" t="s">
        <v>238</v>
      </c>
      <c r="B34" s="31" t="s">
        <v>193</v>
      </c>
      <c r="C34" s="4" t="s">
        <v>196</v>
      </c>
      <c r="D34" s="4" t="s">
        <v>197</v>
      </c>
      <c r="E34" s="18">
        <v>2467.6671374289999</v>
      </c>
      <c r="F34" s="19">
        <v>2644.9299350460001</v>
      </c>
      <c r="G34" s="22">
        <v>5.5E-2</v>
      </c>
      <c r="H34" s="22">
        <v>0.40982317190899858</v>
      </c>
      <c r="I34" s="22">
        <v>0.13981981870596896</v>
      </c>
      <c r="J34" s="23">
        <v>25882.71</v>
      </c>
      <c r="K34" s="23">
        <v>35980.26</v>
      </c>
      <c r="L34" s="23">
        <v>46022.58</v>
      </c>
      <c r="M34" s="23">
        <v>63383.9</v>
      </c>
      <c r="N34" s="23">
        <v>97325.34</v>
      </c>
      <c r="O34" s="22">
        <v>0.37439222</v>
      </c>
      <c r="P34" s="22">
        <v>0.62560777999999995</v>
      </c>
      <c r="Q34" s="22">
        <v>0.116024341</v>
      </c>
      <c r="R34" s="22">
        <v>0.273833671</v>
      </c>
      <c r="S34" s="22">
        <v>0.23164300199999999</v>
      </c>
      <c r="T34" s="22">
        <v>0.19553752499999999</v>
      </c>
      <c r="U34" s="22">
        <v>0.12413793100000001</v>
      </c>
      <c r="V34" s="22">
        <v>5.8823528999999999E-2</v>
      </c>
      <c r="W34" s="22">
        <v>0.221997574</v>
      </c>
      <c r="X34" s="22">
        <v>0.72947836600000004</v>
      </c>
      <c r="Y34" s="22">
        <v>2.9114436E-2</v>
      </c>
      <c r="Z34" s="22">
        <v>1.0917913E-2</v>
      </c>
      <c r="AA34" s="22">
        <v>8.491710999999999E-3</v>
      </c>
      <c r="AB34" s="43">
        <v>9954</v>
      </c>
      <c r="AC34" s="44">
        <v>80276</v>
      </c>
      <c r="AD34" s="44">
        <v>0</v>
      </c>
      <c r="AE34" s="44">
        <v>0</v>
      </c>
      <c r="AF34" s="44">
        <v>0</v>
      </c>
      <c r="AG34" s="44">
        <v>0</v>
      </c>
      <c r="AH34" s="43">
        <v>219</v>
      </c>
      <c r="AI34" s="20">
        <v>0.17995069799999999</v>
      </c>
      <c r="AJ34" s="44">
        <v>2</v>
      </c>
    </row>
    <row r="35" spans="1:36" x14ac:dyDescent="0.5">
      <c r="A35" s="4" t="s">
        <v>238</v>
      </c>
      <c r="B35" s="31" t="s">
        <v>193</v>
      </c>
      <c r="C35" s="4" t="s">
        <v>198</v>
      </c>
      <c r="D35" s="4" t="s">
        <v>199</v>
      </c>
      <c r="E35" s="18">
        <v>1613.990667201</v>
      </c>
      <c r="F35" s="19">
        <v>1787.817918384</v>
      </c>
      <c r="G35" s="22">
        <v>3.3333333333333333E-2</v>
      </c>
      <c r="H35" s="22">
        <v>1.5853434622583424</v>
      </c>
      <c r="I35" s="22">
        <v>0.11442503924218828</v>
      </c>
      <c r="J35" s="23">
        <v>35043.81</v>
      </c>
      <c r="K35" s="23">
        <v>48984.84</v>
      </c>
      <c r="L35" s="23">
        <v>63604.81</v>
      </c>
      <c r="M35" s="23">
        <v>77864.899999999994</v>
      </c>
      <c r="N35" s="23">
        <v>99891.22</v>
      </c>
      <c r="O35" s="22">
        <v>0.590458488</v>
      </c>
      <c r="P35" s="22">
        <v>0.409541512</v>
      </c>
      <c r="Q35" s="22">
        <v>7.6160990999999997E-2</v>
      </c>
      <c r="R35" s="22">
        <v>0.247678019</v>
      </c>
      <c r="S35" s="22">
        <v>0.24520123799999999</v>
      </c>
      <c r="T35" s="22">
        <v>0.208668731</v>
      </c>
      <c r="U35" s="22">
        <v>0.161609907</v>
      </c>
      <c r="V35" s="22">
        <v>6.0681115000000001E-2</v>
      </c>
      <c r="W35" s="22">
        <v>0.28306551299999999</v>
      </c>
      <c r="X35" s="22">
        <v>0.54820766399999998</v>
      </c>
      <c r="Y35" s="22">
        <v>9.7033375000000005E-2</v>
      </c>
      <c r="Z35" s="22">
        <v>4.2027193999999997E-2</v>
      </c>
      <c r="AA35" s="22">
        <v>2.9666254999999999E-2</v>
      </c>
      <c r="AB35" s="43">
        <v>58632</v>
      </c>
      <c r="AC35" s="44">
        <v>494276</v>
      </c>
      <c r="AD35" s="44">
        <v>0</v>
      </c>
      <c r="AE35" s="44">
        <v>0</v>
      </c>
      <c r="AF35" s="44">
        <v>0</v>
      </c>
      <c r="AG35" s="44">
        <v>0</v>
      </c>
      <c r="AH35" s="43">
        <v>3</v>
      </c>
      <c r="AI35" s="20">
        <v>2.4650779999999999E-3</v>
      </c>
      <c r="AJ35" s="44">
        <v>13</v>
      </c>
    </row>
    <row r="36" spans="1:36" x14ac:dyDescent="0.5">
      <c r="A36" s="4" t="s">
        <v>238</v>
      </c>
      <c r="B36" s="31" t="s">
        <v>193</v>
      </c>
      <c r="C36" s="4" t="s">
        <v>200</v>
      </c>
      <c r="D36" s="4" t="s">
        <v>201</v>
      </c>
      <c r="E36" s="18">
        <v>1390.118460012</v>
      </c>
      <c r="F36" s="19">
        <v>1971.1339279670001</v>
      </c>
      <c r="G36" s="22">
        <v>0.04</v>
      </c>
      <c r="H36" s="22">
        <v>2.532345318520826</v>
      </c>
      <c r="I36" s="22">
        <v>0.13035706020725429</v>
      </c>
      <c r="J36" s="23">
        <v>39662.050000000003</v>
      </c>
      <c r="K36" s="23">
        <v>49192.52</v>
      </c>
      <c r="L36" s="23">
        <v>65277.87</v>
      </c>
      <c r="M36" s="23">
        <v>84390.73</v>
      </c>
      <c r="N36" s="23">
        <v>117683.69</v>
      </c>
      <c r="O36" s="22">
        <v>0.423741007</v>
      </c>
      <c r="P36" s="22">
        <v>0.57625899300000005</v>
      </c>
      <c r="Q36" s="22">
        <v>3.9511494000000001E-2</v>
      </c>
      <c r="R36" s="22">
        <v>0.25933908</v>
      </c>
      <c r="S36" s="22">
        <v>0.27155172399999999</v>
      </c>
      <c r="T36" s="22">
        <v>0.21982758599999999</v>
      </c>
      <c r="U36" s="22">
        <v>0.15660919500000001</v>
      </c>
      <c r="V36" s="22">
        <v>5.316092E-2</v>
      </c>
      <c r="W36" s="22">
        <v>0.29664045700000002</v>
      </c>
      <c r="X36" s="22">
        <v>0.59614009999999995</v>
      </c>
      <c r="Y36" s="22">
        <v>4.4317370000000002E-2</v>
      </c>
      <c r="Z36" s="22">
        <v>4.2172980999999998E-2</v>
      </c>
      <c r="AA36" s="22">
        <v>2.0729092000000001E-2</v>
      </c>
      <c r="AB36" s="43">
        <v>59808</v>
      </c>
      <c r="AC36" s="44">
        <v>497344</v>
      </c>
      <c r="AD36" s="44">
        <v>0</v>
      </c>
      <c r="AE36" s="44">
        <v>0</v>
      </c>
      <c r="AF36" s="44">
        <v>0</v>
      </c>
      <c r="AG36" s="44">
        <v>0</v>
      </c>
      <c r="AH36" s="43">
        <v>157</v>
      </c>
      <c r="AI36" s="20">
        <v>0.129005752</v>
      </c>
      <c r="AJ36" s="44">
        <v>3</v>
      </c>
    </row>
    <row r="37" spans="1:36" x14ac:dyDescent="0.5">
      <c r="A37" s="4" t="s">
        <v>238</v>
      </c>
      <c r="B37" s="31" t="s">
        <v>193</v>
      </c>
      <c r="C37" s="27" t="s">
        <v>202</v>
      </c>
      <c r="D37" s="4" t="s">
        <v>203</v>
      </c>
      <c r="E37" s="18">
        <v>2317.574719014</v>
      </c>
      <c r="F37" s="19">
        <v>2915.4414030970001</v>
      </c>
      <c r="G37" s="22">
        <v>1.4999999999999999E-2</v>
      </c>
      <c r="H37" s="22">
        <v>1.2394872872333431</v>
      </c>
      <c r="I37" s="22">
        <v>0.10252562244426371</v>
      </c>
      <c r="J37" s="23">
        <v>17612.75</v>
      </c>
      <c r="K37" s="23">
        <v>36115.31</v>
      </c>
      <c r="L37" s="23">
        <v>60152.99</v>
      </c>
      <c r="M37" s="23">
        <v>89554.26</v>
      </c>
      <c r="N37" s="23">
        <v>135369.67000000001</v>
      </c>
      <c r="O37" s="22">
        <v>7.5496117000000001E-2</v>
      </c>
      <c r="P37" s="22">
        <v>0.92450388299999997</v>
      </c>
      <c r="Q37" s="22">
        <v>3.4037052999999998E-2</v>
      </c>
      <c r="R37" s="22">
        <v>0.16113744099999999</v>
      </c>
      <c r="S37" s="22">
        <v>0.26928048300000001</v>
      </c>
      <c r="T37" s="22">
        <v>0.26583369200000001</v>
      </c>
      <c r="U37" s="22">
        <v>0.18957346</v>
      </c>
      <c r="V37" s="22">
        <v>8.0137871999999999E-2</v>
      </c>
      <c r="W37" s="22">
        <v>0.36371453100000001</v>
      </c>
      <c r="X37" s="22">
        <v>0.57050730900000002</v>
      </c>
      <c r="Y37" s="22">
        <v>3.1814272999999997E-2</v>
      </c>
      <c r="Z37" s="22">
        <v>1.2467756E-2</v>
      </c>
      <c r="AA37" s="22">
        <v>2.1496131000000002E-2</v>
      </c>
      <c r="AB37" s="43">
        <v>5796</v>
      </c>
      <c r="AC37" s="44">
        <v>60710</v>
      </c>
      <c r="AD37" s="44">
        <v>0</v>
      </c>
      <c r="AE37" s="44">
        <v>0</v>
      </c>
      <c r="AF37" s="44">
        <v>363</v>
      </c>
      <c r="AG37" s="44">
        <v>150</v>
      </c>
      <c r="AH37" s="43">
        <v>389</v>
      </c>
      <c r="AI37" s="20">
        <v>0.31963845499999999</v>
      </c>
      <c r="AJ37" s="44">
        <v>1</v>
      </c>
    </row>
    <row r="38" spans="1:36" x14ac:dyDescent="0.5">
      <c r="A38" s="4" t="s">
        <v>238</v>
      </c>
      <c r="B38" s="31" t="s">
        <v>193</v>
      </c>
      <c r="C38" s="4" t="s">
        <v>204</v>
      </c>
      <c r="D38" s="4" t="s">
        <v>205</v>
      </c>
      <c r="E38" s="18">
        <v>547.45012795699995</v>
      </c>
      <c r="F38" s="19">
        <v>655.68464682000001</v>
      </c>
      <c r="G38" s="22">
        <v>2.3333333333333334E-2</v>
      </c>
      <c r="H38" s="22">
        <v>0.69799527645821158</v>
      </c>
      <c r="I38" s="22">
        <v>0.1448322267361454</v>
      </c>
      <c r="J38" s="23">
        <v>48294.66</v>
      </c>
      <c r="K38" s="23">
        <v>59678.55</v>
      </c>
      <c r="L38" s="23">
        <v>68937.740000000005</v>
      </c>
      <c r="M38" s="23">
        <v>93741.8</v>
      </c>
      <c r="N38" s="23">
        <v>110375.73</v>
      </c>
      <c r="O38" s="22">
        <v>0.160877514</v>
      </c>
      <c r="P38" s="22">
        <v>0.83912248599999995</v>
      </c>
      <c r="Q38" s="22">
        <v>8.3941606000000002E-2</v>
      </c>
      <c r="R38" s="22">
        <v>0.25364963499999998</v>
      </c>
      <c r="S38" s="22">
        <v>0.215328467</v>
      </c>
      <c r="T38" s="22">
        <v>0.182481752</v>
      </c>
      <c r="U38" s="22">
        <v>0.16423357699999999</v>
      </c>
      <c r="V38" s="22">
        <v>0.100364964</v>
      </c>
      <c r="W38" s="22">
        <v>0.36690647500000001</v>
      </c>
      <c r="X38" s="22">
        <v>0.485611511</v>
      </c>
      <c r="Y38" s="22">
        <v>3.9568344999999998E-2</v>
      </c>
      <c r="Z38" s="22">
        <v>6.8345323999999999E-2</v>
      </c>
      <c r="AA38" s="22">
        <v>3.9568345999999997E-2</v>
      </c>
      <c r="AB38" s="43">
        <v>2184</v>
      </c>
      <c r="AC38" s="44">
        <v>20139</v>
      </c>
      <c r="AD38" s="44">
        <v>0</v>
      </c>
      <c r="AE38" s="44">
        <v>0</v>
      </c>
      <c r="AF38" s="44">
        <v>0</v>
      </c>
      <c r="AG38" s="44">
        <v>0</v>
      </c>
      <c r="AH38" s="43">
        <v>132</v>
      </c>
      <c r="AI38" s="20">
        <v>0.108463435</v>
      </c>
      <c r="AJ38" s="44">
        <v>4</v>
      </c>
    </row>
    <row r="39" spans="1:36" x14ac:dyDescent="0.5">
      <c r="A39" s="4" t="s">
        <v>238</v>
      </c>
      <c r="B39" s="31" t="s">
        <v>193</v>
      </c>
      <c r="C39" s="4" t="s">
        <v>206</v>
      </c>
      <c r="D39" s="4" t="s">
        <v>207</v>
      </c>
      <c r="E39" s="18">
        <v>528.61736675400005</v>
      </c>
      <c r="F39" s="19">
        <v>573.47059631100001</v>
      </c>
      <c r="G39" s="22">
        <v>2.4999999999999998E-2</v>
      </c>
      <c r="H39" s="22">
        <v>0.5290053828406126</v>
      </c>
      <c r="I39" s="22">
        <v>0.11869384015754189</v>
      </c>
      <c r="J39" s="23">
        <v>51402.48</v>
      </c>
      <c r="K39" s="23">
        <v>61122.7</v>
      </c>
      <c r="L39" s="23">
        <v>75834.720000000001</v>
      </c>
      <c r="M39" s="23">
        <v>93208.38</v>
      </c>
      <c r="N39" s="23">
        <v>113943.77</v>
      </c>
      <c r="O39" s="22">
        <v>0.19092627600000001</v>
      </c>
      <c r="P39" s="22">
        <v>0.80907372399999999</v>
      </c>
      <c r="Q39" s="22">
        <v>5.4716980999999998E-2</v>
      </c>
      <c r="R39" s="22">
        <v>0.29433962299999999</v>
      </c>
      <c r="S39" s="22">
        <v>0.32075471700000002</v>
      </c>
      <c r="T39" s="22">
        <v>0.20754717</v>
      </c>
      <c r="U39" s="22">
        <v>0.101886792</v>
      </c>
      <c r="V39" s="22">
        <v>2.0754716999999999E-2</v>
      </c>
      <c r="W39" s="22">
        <v>0.33333333300000001</v>
      </c>
      <c r="X39" s="22">
        <v>0.531835206</v>
      </c>
      <c r="Y39" s="22">
        <v>5.4307116000000002E-2</v>
      </c>
      <c r="Z39" s="22">
        <v>5.2434456999999997E-2</v>
      </c>
      <c r="AA39" s="22">
        <v>2.8089888E-2</v>
      </c>
      <c r="AB39" s="43">
        <v>7643.999999996</v>
      </c>
      <c r="AC39" s="44">
        <v>98827.999999995998</v>
      </c>
      <c r="AD39" s="44">
        <v>0</v>
      </c>
      <c r="AE39" s="44">
        <v>0</v>
      </c>
      <c r="AF39" s="44">
        <v>167</v>
      </c>
      <c r="AG39" s="44">
        <v>65</v>
      </c>
      <c r="AH39" s="43">
        <v>9</v>
      </c>
      <c r="AI39" s="20">
        <v>7.3952339999999997E-3</v>
      </c>
      <c r="AJ39" s="44">
        <v>12</v>
      </c>
    </row>
    <row r="40" spans="1:36" x14ac:dyDescent="0.5">
      <c r="A40" s="4" t="s">
        <v>238</v>
      </c>
      <c r="B40" s="31" t="s">
        <v>193</v>
      </c>
      <c r="C40" s="4" t="s">
        <v>208</v>
      </c>
      <c r="D40" s="4" t="s">
        <v>209</v>
      </c>
      <c r="E40" s="18">
        <v>360.21473916999997</v>
      </c>
      <c r="F40" s="19">
        <v>568.00118396400001</v>
      </c>
      <c r="G40" s="22">
        <v>5.5E-2</v>
      </c>
      <c r="H40" s="22">
        <v>0.50833343051353663</v>
      </c>
      <c r="I40" s="22">
        <v>6.5464305892466879E-2</v>
      </c>
      <c r="J40" s="23">
        <v>31138.89</v>
      </c>
      <c r="K40" s="23">
        <v>42549.23</v>
      </c>
      <c r="L40" s="23">
        <v>59360</v>
      </c>
      <c r="M40" s="23">
        <v>80615.839999999997</v>
      </c>
      <c r="N40" s="23">
        <v>102546.49</v>
      </c>
      <c r="O40" s="22">
        <v>0.169444444</v>
      </c>
      <c r="P40" s="22">
        <v>0.83055555599999997</v>
      </c>
      <c r="Q40" s="22">
        <v>5.7534246999999997E-2</v>
      </c>
      <c r="R40" s="22">
        <v>0.16438356200000001</v>
      </c>
      <c r="S40" s="22">
        <v>0.183561644</v>
      </c>
      <c r="T40" s="22">
        <v>0.219178082</v>
      </c>
      <c r="U40" s="22">
        <v>0.22465753399999999</v>
      </c>
      <c r="V40" s="22">
        <v>0.15068493199999999</v>
      </c>
      <c r="W40" s="22">
        <v>0.33604336000000001</v>
      </c>
      <c r="X40" s="22">
        <v>0.60975609799999997</v>
      </c>
      <c r="Y40" s="22">
        <v>1.3550136000000001E-2</v>
      </c>
      <c r="Z40" s="22">
        <v>1.3550136000000001E-2</v>
      </c>
      <c r="AA40" s="22">
        <v>2.7100272000000002E-2</v>
      </c>
      <c r="AB40" s="43">
        <v>9534</v>
      </c>
      <c r="AC40" s="44">
        <v>101190</v>
      </c>
      <c r="AD40" s="44">
        <v>0</v>
      </c>
      <c r="AE40" s="44">
        <v>0</v>
      </c>
      <c r="AF40" s="44">
        <v>0</v>
      </c>
      <c r="AG40" s="44">
        <v>0</v>
      </c>
      <c r="AH40" s="43">
        <v>61</v>
      </c>
      <c r="AI40" s="20">
        <v>5.0123253999999999E-2</v>
      </c>
      <c r="AJ40" s="44">
        <v>6</v>
      </c>
    </row>
    <row r="41" spans="1:36" x14ac:dyDescent="0.5">
      <c r="A41" s="4" t="s">
        <v>238</v>
      </c>
      <c r="B41" s="31" t="s">
        <v>193</v>
      </c>
      <c r="C41" s="4" t="s">
        <v>210</v>
      </c>
      <c r="D41" s="4" t="s">
        <v>211</v>
      </c>
      <c r="E41" s="18">
        <v>114.72218635999999</v>
      </c>
      <c r="F41" s="19">
        <v>145.94536988600001</v>
      </c>
      <c r="G41" s="22">
        <v>3.9166666666666662E-2</v>
      </c>
      <c r="H41" s="22">
        <v>1.569850464021314</v>
      </c>
      <c r="I41" s="22">
        <v>0.28017914418171502</v>
      </c>
      <c r="J41" s="23">
        <v>57005.32</v>
      </c>
      <c r="K41" s="23">
        <v>68693.69</v>
      </c>
      <c r="L41" s="23">
        <v>91339.9</v>
      </c>
      <c r="M41" s="23">
        <v>113576.81</v>
      </c>
      <c r="N41" s="23">
        <v>145229.39000000001</v>
      </c>
      <c r="O41" s="22">
        <v>0.27826086999999999</v>
      </c>
      <c r="P41" s="22">
        <v>0.72173913000000001</v>
      </c>
      <c r="Q41" s="22">
        <v>8.2644627999999998E-2</v>
      </c>
      <c r="R41" s="22">
        <v>0.31404958700000002</v>
      </c>
      <c r="S41" s="22">
        <v>0.29752066100000002</v>
      </c>
      <c r="T41" s="22">
        <v>0.173553719</v>
      </c>
      <c r="U41" s="22">
        <v>9.0909090999999997E-2</v>
      </c>
      <c r="V41" s="22">
        <v>4.1322313999999999E-2</v>
      </c>
      <c r="W41" s="22">
        <v>0.24369747899999999</v>
      </c>
      <c r="X41" s="22">
        <v>0.48739495799999999</v>
      </c>
      <c r="Y41" s="22">
        <v>4.2016807000000003E-2</v>
      </c>
      <c r="Z41" s="22">
        <v>0.18487395000000001</v>
      </c>
      <c r="AA41" s="22">
        <v>4.2016807000000003E-2</v>
      </c>
      <c r="AB41" s="43">
        <v>7797.999999996</v>
      </c>
      <c r="AC41" s="44">
        <v>100012.999999996</v>
      </c>
      <c r="AD41" s="44">
        <v>0</v>
      </c>
      <c r="AE41" s="44">
        <v>0</v>
      </c>
      <c r="AF41" s="44">
        <v>0</v>
      </c>
      <c r="AG41" s="44">
        <v>0</v>
      </c>
      <c r="AH41" s="43">
        <v>14</v>
      </c>
      <c r="AI41" s="20">
        <v>1.1503698E-2</v>
      </c>
      <c r="AJ41" s="44">
        <v>11</v>
      </c>
    </row>
    <row r="42" spans="1:36" x14ac:dyDescent="0.5">
      <c r="A42" s="4" t="s">
        <v>238</v>
      </c>
      <c r="B42" s="31" t="s">
        <v>193</v>
      </c>
      <c r="C42" s="4" t="s">
        <v>212</v>
      </c>
      <c r="D42" s="4" t="s">
        <v>213</v>
      </c>
      <c r="E42" s="18">
        <v>216.848005105</v>
      </c>
      <c r="F42" s="19">
        <v>254.350185614</v>
      </c>
      <c r="G42" s="22">
        <v>1.9166666666666669E-2</v>
      </c>
      <c r="H42" s="22">
        <v>1.3561733540606096</v>
      </c>
      <c r="I42" s="22">
        <v>0.20043805074874455</v>
      </c>
      <c r="J42" s="23">
        <v>55507.4</v>
      </c>
      <c r="K42" s="23">
        <v>70490.2</v>
      </c>
      <c r="L42" s="23">
        <v>87131.65</v>
      </c>
      <c r="M42" s="23">
        <v>111190.42</v>
      </c>
      <c r="N42" s="23">
        <v>135218.38</v>
      </c>
      <c r="O42" s="22">
        <v>8.2949308999999999E-2</v>
      </c>
      <c r="P42" s="22">
        <v>0.91705069100000003</v>
      </c>
      <c r="Q42" s="22">
        <v>7.3394495000000004E-2</v>
      </c>
      <c r="R42" s="22">
        <v>0.23394495400000001</v>
      </c>
      <c r="S42" s="22">
        <v>0.21100917399999999</v>
      </c>
      <c r="T42" s="22">
        <v>0.229357798</v>
      </c>
      <c r="U42" s="22">
        <v>0.17889908299999999</v>
      </c>
      <c r="V42" s="22">
        <v>7.3394495000000004E-2</v>
      </c>
      <c r="W42" s="22">
        <v>0.27477477500000003</v>
      </c>
      <c r="X42" s="22">
        <v>0.59009009000000001</v>
      </c>
      <c r="Y42" s="22">
        <v>2.2522522999999999E-2</v>
      </c>
      <c r="Z42" s="22">
        <v>6.7567567999999995E-2</v>
      </c>
      <c r="AA42" s="22">
        <v>4.5045044999999999E-2</v>
      </c>
      <c r="AB42" s="43">
        <v>2492</v>
      </c>
      <c r="AC42" s="44">
        <v>24367</v>
      </c>
      <c r="AD42" s="44">
        <v>0</v>
      </c>
      <c r="AE42" s="44">
        <v>0</v>
      </c>
      <c r="AF42" s="44">
        <v>239</v>
      </c>
      <c r="AG42" s="44">
        <v>76</v>
      </c>
      <c r="AH42" s="43">
        <v>20</v>
      </c>
      <c r="AI42" s="20">
        <v>1.6433854000000001E-2</v>
      </c>
      <c r="AJ42" s="44">
        <v>10</v>
      </c>
    </row>
    <row r="43" spans="1:36" x14ac:dyDescent="0.5">
      <c r="A43" s="4" t="s">
        <v>238</v>
      </c>
      <c r="B43" s="31" t="s">
        <v>193</v>
      </c>
      <c r="C43" s="4" t="s">
        <v>214</v>
      </c>
      <c r="D43" s="4" t="s">
        <v>215</v>
      </c>
      <c r="E43" s="18">
        <v>140.11965196099999</v>
      </c>
      <c r="F43" s="19">
        <v>152.29551353900001</v>
      </c>
      <c r="G43" s="22">
        <v>2.6666666666666668E-2</v>
      </c>
      <c r="H43" s="22">
        <v>0.62043274775805002</v>
      </c>
      <c r="I43" s="22">
        <v>0.32256419030058697</v>
      </c>
      <c r="J43" s="23">
        <v>68517.67</v>
      </c>
      <c r="K43" s="23">
        <v>88968.88</v>
      </c>
      <c r="L43" s="23">
        <v>113077.53</v>
      </c>
      <c r="M43" s="23">
        <v>132377.23000000001</v>
      </c>
      <c r="N43" s="23">
        <v>154201.1</v>
      </c>
      <c r="O43" s="22">
        <v>0.12857142899999999</v>
      </c>
      <c r="P43" s="22">
        <v>0.87142857100000004</v>
      </c>
      <c r="Q43" s="22">
        <v>9.9337748000000003E-2</v>
      </c>
      <c r="R43" s="22">
        <v>0.26490066200000001</v>
      </c>
      <c r="S43" s="22">
        <v>0.33112582800000001</v>
      </c>
      <c r="T43" s="22">
        <v>0.19205298000000001</v>
      </c>
      <c r="U43" s="22">
        <v>7.9470199000000005E-2</v>
      </c>
      <c r="V43" s="22">
        <v>3.3112583000000001E-2</v>
      </c>
      <c r="W43" s="22">
        <v>0.27142857100000001</v>
      </c>
      <c r="X43" s="22">
        <v>0.62142857100000004</v>
      </c>
      <c r="Y43" s="22">
        <v>3.5714285999999998E-2</v>
      </c>
      <c r="Z43" s="22">
        <v>3.5714285999999998E-2</v>
      </c>
      <c r="AA43" s="22">
        <v>3.5714285999999998E-2</v>
      </c>
      <c r="AB43" s="43">
        <v>8119.999999996</v>
      </c>
      <c r="AC43" s="44">
        <v>98479.999999995998</v>
      </c>
      <c r="AD43" s="44">
        <v>0</v>
      </c>
      <c r="AE43" s="44">
        <v>0</v>
      </c>
      <c r="AF43" s="44">
        <v>0</v>
      </c>
      <c r="AG43" s="44">
        <v>0</v>
      </c>
      <c r="AH43" s="43">
        <v>26</v>
      </c>
      <c r="AI43" s="20">
        <v>2.1364009999999999E-2</v>
      </c>
      <c r="AJ43" s="44">
        <v>9</v>
      </c>
    </row>
    <row r="44" spans="1:36" x14ac:dyDescent="0.5">
      <c r="A44" s="4" t="s">
        <v>238</v>
      </c>
      <c r="B44" s="31" t="s">
        <v>193</v>
      </c>
      <c r="C44" s="4" t="s">
        <v>216</v>
      </c>
      <c r="D44" s="4" t="s">
        <v>217</v>
      </c>
      <c r="E44" s="18">
        <v>252.87414748500001</v>
      </c>
      <c r="F44" s="19">
        <v>371.17377024299998</v>
      </c>
      <c r="G44" s="22">
        <v>5.5833333333333339E-2</v>
      </c>
      <c r="H44" s="22">
        <v>1.1802790472746314</v>
      </c>
      <c r="I44" s="22">
        <v>0.11046327905329649</v>
      </c>
      <c r="J44" s="23">
        <v>36651.050000000003</v>
      </c>
      <c r="K44" s="23">
        <v>45154.2</v>
      </c>
      <c r="L44" s="23">
        <v>56073.89</v>
      </c>
      <c r="M44" s="23">
        <v>73986.95</v>
      </c>
      <c r="N44" s="23">
        <v>98227.199999999997</v>
      </c>
      <c r="O44" s="22">
        <v>0.37154150200000002</v>
      </c>
      <c r="P44" s="22">
        <v>0.62845849799999998</v>
      </c>
      <c r="Q44" s="22">
        <v>0.105058366</v>
      </c>
      <c r="R44" s="22">
        <v>0.23735408599999999</v>
      </c>
      <c r="S44" s="22">
        <v>0.21789883299999999</v>
      </c>
      <c r="T44" s="22">
        <v>0.19844358000000001</v>
      </c>
      <c r="U44" s="22">
        <v>0.18677042799999999</v>
      </c>
      <c r="V44" s="22">
        <v>5.4474707999999997E-2</v>
      </c>
      <c r="W44" s="22">
        <v>0.296153846</v>
      </c>
      <c r="X44" s="22">
        <v>0.55000000000000004</v>
      </c>
      <c r="Y44" s="22">
        <v>7.6923077000000006E-2</v>
      </c>
      <c r="Z44" s="22">
        <v>1.9230769000000002E-2</v>
      </c>
      <c r="AA44" s="22">
        <v>5.7692307000000005E-2</v>
      </c>
      <c r="AB44" s="43">
        <v>504</v>
      </c>
      <c r="AC44" s="44">
        <v>3206</v>
      </c>
      <c r="AD44" s="44">
        <v>0</v>
      </c>
      <c r="AE44" s="44">
        <v>0</v>
      </c>
      <c r="AF44" s="44">
        <v>0</v>
      </c>
      <c r="AG44" s="44">
        <v>0</v>
      </c>
      <c r="AH44" s="43">
        <v>53</v>
      </c>
      <c r="AI44" s="20">
        <v>4.3549711999999997E-2</v>
      </c>
      <c r="AJ44" s="44">
        <v>7</v>
      </c>
    </row>
    <row r="45" spans="1:36" x14ac:dyDescent="0.5">
      <c r="A45" s="4" t="s">
        <v>238</v>
      </c>
      <c r="B45" s="31" t="s">
        <v>193</v>
      </c>
      <c r="C45" s="4" t="s">
        <v>218</v>
      </c>
      <c r="D45" s="4" t="s">
        <v>219</v>
      </c>
      <c r="E45" s="18">
        <v>136.99883323899999</v>
      </c>
      <c r="F45" s="19">
        <v>147.896426867</v>
      </c>
      <c r="G45" s="22">
        <v>0.02</v>
      </c>
      <c r="H45" s="22">
        <v>0.41232924297598567</v>
      </c>
      <c r="I45" s="22">
        <v>0.33980655813167576</v>
      </c>
      <c r="J45" s="23">
        <v>65980.03</v>
      </c>
      <c r="K45" s="23">
        <v>83329.100000000006</v>
      </c>
      <c r="L45" s="23">
        <v>108520.49</v>
      </c>
      <c r="M45" s="23">
        <v>135482.88</v>
      </c>
      <c r="N45" s="23">
        <v>155898.04999999999</v>
      </c>
      <c r="O45" s="22">
        <v>9.4890510999999997E-2</v>
      </c>
      <c r="P45" s="22">
        <v>0.90510948899999999</v>
      </c>
      <c r="Q45" s="22">
        <v>7.2992700999999993E-2</v>
      </c>
      <c r="R45" s="22">
        <v>0.25547445299999999</v>
      </c>
      <c r="S45" s="22">
        <v>0.25547445299999999</v>
      </c>
      <c r="T45" s="22">
        <v>0.226277372</v>
      </c>
      <c r="U45" s="22">
        <v>0.15328467200000001</v>
      </c>
      <c r="V45" s="22">
        <v>3.6496349999999997E-2</v>
      </c>
      <c r="W45" s="22">
        <v>0.25899280600000002</v>
      </c>
      <c r="X45" s="22">
        <v>0.59712230200000005</v>
      </c>
      <c r="Y45" s="22">
        <v>3.5971222999999997E-2</v>
      </c>
      <c r="Z45" s="22">
        <v>3.5971222999999997E-2</v>
      </c>
      <c r="AA45" s="22">
        <v>7.1942445999999993E-2</v>
      </c>
      <c r="AB45" s="43">
        <v>1876</v>
      </c>
      <c r="AC45" s="44">
        <v>20167</v>
      </c>
      <c r="AD45" s="44">
        <v>0</v>
      </c>
      <c r="AE45" s="44">
        <v>0</v>
      </c>
      <c r="AF45" s="44">
        <v>0</v>
      </c>
      <c r="AG45" s="44">
        <v>0</v>
      </c>
      <c r="AH45" s="43">
        <v>2</v>
      </c>
      <c r="AI45" s="20">
        <v>1.643385E-3</v>
      </c>
      <c r="AJ45" s="44">
        <v>14</v>
      </c>
    </row>
    <row r="46" spans="1:36" x14ac:dyDescent="0.5">
      <c r="A46" s="4" t="s">
        <v>238</v>
      </c>
      <c r="B46" s="31" t="s">
        <v>193</v>
      </c>
      <c r="C46" s="27" t="s">
        <v>220</v>
      </c>
      <c r="D46" s="4" t="s">
        <v>221</v>
      </c>
      <c r="E46" s="18">
        <v>67.731149584999997</v>
      </c>
      <c r="F46" s="19">
        <v>72.910737632999997</v>
      </c>
      <c r="G46" s="22">
        <v>0</v>
      </c>
      <c r="H46" s="22">
        <v>1.0878682922133032</v>
      </c>
      <c r="I46" s="22">
        <v>7.5926694652454246E-2</v>
      </c>
      <c r="J46" s="23">
        <v>5173.01</v>
      </c>
      <c r="K46" s="23">
        <v>12662.68</v>
      </c>
      <c r="L46" s="23">
        <v>25422.76</v>
      </c>
      <c r="M46" s="23">
        <v>49613.77</v>
      </c>
      <c r="N46" s="23">
        <v>96484.39</v>
      </c>
      <c r="O46" s="22">
        <v>0.46268656699999999</v>
      </c>
      <c r="P46" s="22">
        <v>0.53731343300000001</v>
      </c>
      <c r="Q46" s="22">
        <v>0.133333333</v>
      </c>
      <c r="R46" s="22">
        <v>0.17333333300000001</v>
      </c>
      <c r="S46" s="22">
        <v>0.25333333299999999</v>
      </c>
      <c r="T46" s="22">
        <v>0.21333333300000001</v>
      </c>
      <c r="U46" s="22">
        <v>0.16</v>
      </c>
      <c r="V46" s="22">
        <v>6.6666666999999999E-2</v>
      </c>
      <c r="W46" s="22">
        <v>0.37681159400000003</v>
      </c>
      <c r="X46" s="22">
        <v>0.40579710099999999</v>
      </c>
      <c r="Y46" s="22">
        <v>7.2463767999999998E-2</v>
      </c>
      <c r="Z46" s="22">
        <v>7.2463767999999998E-2</v>
      </c>
      <c r="AA46" s="22">
        <v>7.2463767999999998E-2</v>
      </c>
      <c r="AB46" s="43">
        <v>6356</v>
      </c>
      <c r="AC46" s="44">
        <v>84826</v>
      </c>
      <c r="AD46" s="44">
        <v>0</v>
      </c>
      <c r="AE46" s="44">
        <v>0</v>
      </c>
      <c r="AF46" s="44">
        <v>0</v>
      </c>
      <c r="AG46" s="44">
        <v>0</v>
      </c>
      <c r="AH46" s="43">
        <v>0</v>
      </c>
      <c r="AI46" s="20">
        <v>0</v>
      </c>
      <c r="AJ46" s="44">
        <v>0</v>
      </c>
    </row>
    <row r="47" spans="1:36" x14ac:dyDescent="0.5">
      <c r="A47" s="4" t="s">
        <v>238</v>
      </c>
      <c r="B47" s="31" t="s">
        <v>193</v>
      </c>
      <c r="C47" s="4" t="s">
        <v>222</v>
      </c>
      <c r="D47" s="4" t="s">
        <v>223</v>
      </c>
      <c r="E47" s="18">
        <v>28.940487162</v>
      </c>
      <c r="F47" s="19">
        <v>54.672612227999998</v>
      </c>
      <c r="G47" s="22">
        <v>4.8333333333333332E-2</v>
      </c>
      <c r="H47" s="22">
        <v>-0.65706939071275816</v>
      </c>
      <c r="I47" s="22">
        <v>0.13430315171416735</v>
      </c>
      <c r="J47" s="23">
        <v>26211.9</v>
      </c>
      <c r="K47" s="23">
        <v>28927.87</v>
      </c>
      <c r="L47" s="23">
        <v>34977.08</v>
      </c>
      <c r="M47" s="23">
        <v>52581.77</v>
      </c>
      <c r="N47" s="23">
        <v>81102.080000000002</v>
      </c>
      <c r="O47" s="22">
        <v>0.413793103</v>
      </c>
      <c r="P47" s="22">
        <v>0.58620689699999995</v>
      </c>
      <c r="Q47" s="22">
        <v>0.28571428599999998</v>
      </c>
      <c r="R47" s="22">
        <v>0.14285714299999999</v>
      </c>
      <c r="S47" s="22">
        <v>0.14285714299999999</v>
      </c>
      <c r="T47" s="22">
        <v>0.14285714299999999</v>
      </c>
      <c r="U47" s="22">
        <v>0.14285714299999999</v>
      </c>
      <c r="V47" s="22">
        <v>0.14285714299999999</v>
      </c>
      <c r="W47" s="22">
        <v>0.13513513499999999</v>
      </c>
      <c r="X47" s="22">
        <v>0.45945945900000001</v>
      </c>
      <c r="Y47" s="22">
        <v>0.13513513499999999</v>
      </c>
      <c r="Z47" s="22">
        <v>0.13513513499999999</v>
      </c>
      <c r="AA47" s="22">
        <v>0.13513513499999999</v>
      </c>
      <c r="AB47" s="43">
        <v>0</v>
      </c>
      <c r="AC47" s="44">
        <v>0</v>
      </c>
      <c r="AD47" s="44">
        <v>0</v>
      </c>
      <c r="AE47" s="44">
        <v>0</v>
      </c>
      <c r="AF47" s="44">
        <v>0</v>
      </c>
      <c r="AG47" s="44">
        <v>0</v>
      </c>
      <c r="AH47" s="43">
        <v>84</v>
      </c>
      <c r="AI47" s="20">
        <v>6.9022185999999999E-2</v>
      </c>
      <c r="AJ47" s="44">
        <v>5</v>
      </c>
    </row>
    <row r="48" spans="1:36" ht="12.9" customHeight="1" x14ac:dyDescent="0.5">
      <c r="A48" s="113" t="s">
        <v>224</v>
      </c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9"/>
      <c r="AB48" s="116" t="s">
        <v>226</v>
      </c>
      <c r="AC48" s="117"/>
      <c r="AD48" s="117"/>
      <c r="AE48" s="117"/>
      <c r="AF48" s="117"/>
      <c r="AG48" s="118"/>
      <c r="AH48" s="116" t="s">
        <v>239</v>
      </c>
      <c r="AI48" s="117"/>
      <c r="AJ48" s="117"/>
    </row>
    <row r="49" spans="1:1" s="103" customFormat="1" ht="12.9" customHeight="1" x14ac:dyDescent="0.4">
      <c r="A49" s="103" t="s">
        <v>396</v>
      </c>
    </row>
  </sheetData>
  <mergeCells count="6">
    <mergeCell ref="A49:XFD49"/>
    <mergeCell ref="AB48:AG48"/>
    <mergeCell ref="AH48:AJ48"/>
    <mergeCell ref="A48:AA48"/>
    <mergeCell ref="A1:XFD1"/>
    <mergeCell ref="A2:XFD2"/>
  </mergeCells>
  <hyperlinks>
    <hyperlink ref="A2" location="'Table of Contents'!A1" display="Return to Table of Contents" xr:uid="{A31A131E-3682-4006-9041-800B0A1615C3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512A1-5C41-4F73-A096-711BAC2DDF78}">
  <dimension ref="A1:XFC58"/>
  <sheetViews>
    <sheetView zoomScaleNormal="100" workbookViewId="0">
      <selection sqref="A1:XFD1"/>
    </sheetView>
  </sheetViews>
  <sheetFormatPr defaultColWidth="0" defaultRowHeight="12.3" zeroHeight="1" x14ac:dyDescent="0.4"/>
  <cols>
    <col min="1" max="1" width="21.41015625" style="4" customWidth="1"/>
    <col min="2" max="2" width="40" style="4" customWidth="1"/>
    <col min="3" max="3" width="11.41015625" style="4" customWidth="1"/>
    <col min="4" max="4" width="47.29296875" style="4" customWidth="1"/>
    <col min="5" max="5" width="13.41015625" style="4" customWidth="1"/>
    <col min="6" max="6" width="24.87890625" style="4" customWidth="1"/>
    <col min="7" max="7" width="25.29296875" style="4" customWidth="1"/>
    <col min="8" max="8" width="26.1171875" style="4" customWidth="1"/>
    <col min="9" max="9" width="17" style="4" customWidth="1"/>
    <col min="10" max="10" width="15.5859375" style="4" customWidth="1"/>
    <col min="11" max="11" width="14.703125" style="4" customWidth="1"/>
    <col min="12" max="12" width="12" style="4" customWidth="1"/>
    <col min="13" max="13" width="14.87890625" style="4" customWidth="1"/>
    <col min="14" max="34" width="9.1171875" style="4" hidden="1" customWidth="1"/>
    <col min="35" max="36" width="11.703125" style="4" hidden="1" customWidth="1"/>
    <col min="37" max="39" width="12.29296875" style="4" hidden="1" customWidth="1"/>
    <col min="40" max="68" width="9.1171875" style="4" hidden="1" customWidth="1"/>
    <col min="69" max="16383" width="9.1171875" style="4" hidden="1"/>
    <col min="16384" max="16384" width="4.5859375" style="4" hidden="1" customWidth="1"/>
  </cols>
  <sheetData>
    <row r="1" spans="1:39" s="121" customFormat="1" ht="14.1" customHeight="1" x14ac:dyDescent="0.5">
      <c r="A1" s="121" t="s">
        <v>228</v>
      </c>
    </row>
    <row r="2" spans="1:39" s="115" customFormat="1" ht="16.5" customHeight="1" x14ac:dyDescent="0.4">
      <c r="A2" s="115" t="s">
        <v>1</v>
      </c>
    </row>
    <row r="3" spans="1:39" s="33" customFormat="1" ht="30" x14ac:dyDescent="0.5">
      <c r="A3" s="32" t="s">
        <v>232</v>
      </c>
      <c r="B3" s="32" t="s">
        <v>77</v>
      </c>
      <c r="C3" s="32" t="s">
        <v>78</v>
      </c>
      <c r="D3" s="32" t="s">
        <v>79</v>
      </c>
      <c r="E3" s="32" t="s">
        <v>96</v>
      </c>
      <c r="F3" s="32" t="s">
        <v>97</v>
      </c>
      <c r="G3" s="32" t="s">
        <v>99</v>
      </c>
      <c r="H3" s="32" t="s">
        <v>100</v>
      </c>
      <c r="I3" s="32" t="s">
        <v>101</v>
      </c>
      <c r="J3" s="32" t="s">
        <v>102</v>
      </c>
      <c r="K3" s="32" t="s">
        <v>103</v>
      </c>
      <c r="L3" s="32" t="s">
        <v>104</v>
      </c>
      <c r="M3" s="32" t="s">
        <v>105</v>
      </c>
    </row>
    <row r="4" spans="1:39" s="34" customFormat="1" x14ac:dyDescent="0.4">
      <c r="A4" s="34" t="s">
        <v>227</v>
      </c>
      <c r="B4" s="34" t="s">
        <v>124</v>
      </c>
      <c r="C4" s="34" t="s">
        <v>125</v>
      </c>
      <c r="D4" s="34" t="s">
        <v>124</v>
      </c>
      <c r="E4" s="35">
        <v>19022.036559510001</v>
      </c>
      <c r="F4" s="19">
        <v>28707.528219737</v>
      </c>
      <c r="G4" s="20">
        <v>4.7781381948892674E-3</v>
      </c>
      <c r="H4" s="20">
        <v>4.243570033469609E-2</v>
      </c>
      <c r="I4" s="36">
        <v>18468.671908799999</v>
      </c>
      <c r="J4" s="36">
        <v>22431.0967968</v>
      </c>
      <c r="K4" s="36">
        <v>34820.790563900002</v>
      </c>
      <c r="L4" s="36">
        <v>57642.4603881</v>
      </c>
      <c r="M4" s="36">
        <v>86995.975670800006</v>
      </c>
    </row>
    <row r="5" spans="1:39" s="34" customFormat="1" x14ac:dyDescent="0.4">
      <c r="A5" s="34" t="s">
        <v>227</v>
      </c>
      <c r="B5" s="37" t="s">
        <v>127</v>
      </c>
      <c r="C5" s="34" t="s">
        <v>128</v>
      </c>
      <c r="D5" s="34" t="s">
        <v>129</v>
      </c>
      <c r="E5" s="35">
        <v>91.585625944</v>
      </c>
      <c r="F5" s="19">
        <v>202.33325568800001</v>
      </c>
      <c r="G5" s="20">
        <v>0.1381050950901862</v>
      </c>
      <c r="H5" s="20">
        <v>0.12278483575442238</v>
      </c>
      <c r="I5" s="36">
        <v>19694.574249699999</v>
      </c>
      <c r="J5" s="36">
        <v>24593.3343761</v>
      </c>
      <c r="K5" s="36">
        <v>30434.875128600001</v>
      </c>
      <c r="L5" s="36">
        <v>34033.510679899999</v>
      </c>
      <c r="M5" s="36">
        <v>44119.765402800003</v>
      </c>
    </row>
    <row r="6" spans="1:39" s="34" customFormat="1" x14ac:dyDescent="0.4">
      <c r="A6" s="34" t="s">
        <v>227</v>
      </c>
      <c r="B6" s="37" t="s">
        <v>127</v>
      </c>
      <c r="C6" s="34" t="s">
        <v>132</v>
      </c>
      <c r="D6" s="34" t="s">
        <v>133</v>
      </c>
      <c r="E6" s="35">
        <v>132.69717960899999</v>
      </c>
      <c r="F6" s="19">
        <v>355.67735156800001</v>
      </c>
      <c r="G6" s="20">
        <v>0.38347122858030486</v>
      </c>
      <c r="H6" s="20">
        <v>3.4116918817263024E-2</v>
      </c>
      <c r="I6" s="36">
        <v>20491.711074899998</v>
      </c>
      <c r="J6" s="36">
        <v>24998.035219000001</v>
      </c>
      <c r="K6" s="36">
        <v>31511.605212099999</v>
      </c>
      <c r="L6" s="36">
        <v>38357.705131100003</v>
      </c>
      <c r="M6" s="36">
        <v>45873.074903100001</v>
      </c>
    </row>
    <row r="7" spans="1:39" s="34" customFormat="1" x14ac:dyDescent="0.4">
      <c r="A7" s="34" t="s">
        <v>227</v>
      </c>
      <c r="B7" s="37" t="s">
        <v>127</v>
      </c>
      <c r="C7" s="34" t="s">
        <v>135</v>
      </c>
      <c r="D7" s="34" t="s">
        <v>136</v>
      </c>
      <c r="E7" s="35">
        <v>331.03182226799998</v>
      </c>
      <c r="F7" s="19">
        <v>459.09408656699998</v>
      </c>
      <c r="G7" s="20">
        <v>0.47958234678991851</v>
      </c>
      <c r="H7" s="20">
        <v>8.7076170839139391E-2</v>
      </c>
      <c r="I7" s="36">
        <v>21131.714285499998</v>
      </c>
      <c r="J7" s="36">
        <v>33866.4481266</v>
      </c>
      <c r="K7" s="36">
        <v>43814.482942900002</v>
      </c>
      <c r="L7" s="36">
        <v>61685.011846300004</v>
      </c>
      <c r="M7" s="36">
        <v>110251.112977</v>
      </c>
    </row>
    <row r="8" spans="1:39" s="34" customFormat="1" x14ac:dyDescent="0.4">
      <c r="A8" s="34" t="s">
        <v>227</v>
      </c>
      <c r="B8" s="37" t="s">
        <v>127</v>
      </c>
      <c r="C8" s="34" t="s">
        <v>137</v>
      </c>
      <c r="D8" s="34" t="s">
        <v>138</v>
      </c>
      <c r="E8" s="35">
        <v>11.086505409999999</v>
      </c>
      <c r="F8" s="19">
        <v>55.149611610999997</v>
      </c>
      <c r="G8" s="20">
        <v>0.82320656638888945</v>
      </c>
      <c r="H8" s="20">
        <v>0.18525572721476721</v>
      </c>
      <c r="I8" s="36">
        <v>16648.665515600002</v>
      </c>
      <c r="J8" s="36">
        <v>24951.946982500001</v>
      </c>
      <c r="K8" s="36">
        <v>31524.7876062</v>
      </c>
      <c r="L8" s="36">
        <v>41249.467503300002</v>
      </c>
      <c r="M8" s="36">
        <v>49815.466598500003</v>
      </c>
    </row>
    <row r="9" spans="1:39" s="34" customFormat="1" x14ac:dyDescent="0.4">
      <c r="A9" s="34" t="s">
        <v>227</v>
      </c>
      <c r="B9" s="37" t="s">
        <v>127</v>
      </c>
      <c r="C9" s="34" t="s">
        <v>140</v>
      </c>
      <c r="D9" s="34" t="s">
        <v>141</v>
      </c>
      <c r="E9" s="35">
        <v>238.207108855</v>
      </c>
      <c r="F9" s="19">
        <v>408.94436616399997</v>
      </c>
      <c r="G9" s="20">
        <v>2.146153551272607E-2</v>
      </c>
      <c r="H9" s="20">
        <v>5.9449712748162339E-2</v>
      </c>
      <c r="I9" s="36">
        <v>12593.239027199999</v>
      </c>
      <c r="J9" s="36">
        <v>23650.671804699999</v>
      </c>
      <c r="K9" s="36">
        <v>33829.089329000002</v>
      </c>
      <c r="L9" s="36">
        <v>49178.284686699997</v>
      </c>
      <c r="M9" s="36">
        <v>86694.702695999993</v>
      </c>
    </row>
    <row r="10" spans="1:39" s="34" customFormat="1" x14ac:dyDescent="0.4">
      <c r="A10" s="34" t="s">
        <v>227</v>
      </c>
      <c r="B10" s="37" t="s">
        <v>127</v>
      </c>
      <c r="C10" s="34" t="s">
        <v>142</v>
      </c>
      <c r="D10" s="34" t="s">
        <v>143</v>
      </c>
      <c r="E10" s="35">
        <v>71.705467949999999</v>
      </c>
      <c r="F10" s="19">
        <v>197.49427616</v>
      </c>
      <c r="G10" s="20">
        <v>-0.10538329199611728</v>
      </c>
      <c r="H10" s="20">
        <v>3.4371559400722194E-2</v>
      </c>
      <c r="I10" s="36">
        <v>19816.1844475</v>
      </c>
      <c r="J10" s="36">
        <v>36981.935574399999</v>
      </c>
      <c r="K10" s="36">
        <v>54238.429205699998</v>
      </c>
      <c r="L10" s="36">
        <v>77005.046047600001</v>
      </c>
      <c r="M10" s="36">
        <v>129139.714545</v>
      </c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C10" s="39"/>
      <c r="AD10" s="39"/>
      <c r="AF10" s="38"/>
      <c r="AG10" s="38"/>
      <c r="AI10" s="40"/>
      <c r="AJ10" s="40"/>
      <c r="AK10" s="40"/>
      <c r="AL10" s="40"/>
      <c r="AM10" s="40"/>
    </row>
    <row r="11" spans="1:39" s="34" customFormat="1" x14ac:dyDescent="0.4">
      <c r="A11" s="34" t="s">
        <v>227</v>
      </c>
      <c r="B11" s="37" t="s">
        <v>127</v>
      </c>
      <c r="C11" s="34" t="s">
        <v>145</v>
      </c>
      <c r="D11" s="34" t="s">
        <v>146</v>
      </c>
      <c r="E11" s="35">
        <v>43.648037004000003</v>
      </c>
      <c r="F11" s="19">
        <v>83.645006030999994</v>
      </c>
      <c r="G11" s="20">
        <v>0.57067329603583528</v>
      </c>
      <c r="H11" s="20">
        <v>0.11268432334194689</v>
      </c>
      <c r="I11" s="36">
        <v>38356.615749999997</v>
      </c>
      <c r="J11" s="36">
        <v>47306.828859599998</v>
      </c>
      <c r="K11" s="36">
        <v>69711.899405699995</v>
      </c>
      <c r="L11" s="36">
        <v>90650.417504700003</v>
      </c>
      <c r="M11" s="36">
        <v>118302.74427900001</v>
      </c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C11" s="39"/>
      <c r="AD11" s="39"/>
      <c r="AF11" s="38"/>
      <c r="AG11" s="38"/>
      <c r="AI11" s="40"/>
      <c r="AJ11" s="40"/>
      <c r="AK11" s="40"/>
      <c r="AL11" s="40"/>
      <c r="AM11" s="40"/>
    </row>
    <row r="12" spans="1:39" s="34" customFormat="1" x14ac:dyDescent="0.4">
      <c r="A12" s="34" t="s">
        <v>227</v>
      </c>
      <c r="B12" s="37" t="s">
        <v>127</v>
      </c>
      <c r="C12" s="34" t="s">
        <v>148</v>
      </c>
      <c r="D12" s="34" t="s">
        <v>149</v>
      </c>
      <c r="E12" s="35">
        <v>9.0929613939999996</v>
      </c>
      <c r="F12" s="19">
        <v>38.391228017000003</v>
      </c>
      <c r="G12" s="20">
        <v>-0.14251997078335404</v>
      </c>
      <c r="H12" s="20">
        <v>9.962598044216453E-2</v>
      </c>
      <c r="I12" s="36">
        <v>17763.9652566</v>
      </c>
      <c r="J12" s="36">
        <v>27250.7297684</v>
      </c>
      <c r="K12" s="36">
        <v>40188.032129599997</v>
      </c>
      <c r="L12" s="36">
        <v>56059.097634700003</v>
      </c>
      <c r="M12" s="36">
        <v>88630.814063700003</v>
      </c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C12" s="39"/>
      <c r="AD12" s="39"/>
      <c r="AF12" s="38"/>
      <c r="AG12" s="38"/>
      <c r="AI12" s="40"/>
      <c r="AJ12" s="40"/>
      <c r="AK12" s="40"/>
      <c r="AL12" s="40"/>
      <c r="AM12" s="40"/>
    </row>
    <row r="13" spans="1:39" s="34" customFormat="1" x14ac:dyDescent="0.4">
      <c r="A13" s="34" t="s">
        <v>227</v>
      </c>
      <c r="B13" s="37" t="s">
        <v>127</v>
      </c>
      <c r="C13" s="34" t="s">
        <v>150</v>
      </c>
      <c r="D13" s="34" t="s">
        <v>151</v>
      </c>
      <c r="E13" s="35">
        <v>41.147873138000001</v>
      </c>
      <c r="F13" s="19">
        <v>122.109267671</v>
      </c>
      <c r="G13" s="20">
        <v>0.18622751915346772</v>
      </c>
      <c r="H13" s="20">
        <v>7.7963371842842286E-2</v>
      </c>
      <c r="I13" s="36">
        <v>30009.681325400001</v>
      </c>
      <c r="J13" s="36">
        <v>34266.431140499997</v>
      </c>
      <c r="K13" s="36">
        <v>41954.661031000003</v>
      </c>
      <c r="L13" s="36">
        <v>47913.231361999999</v>
      </c>
      <c r="M13" s="36">
        <v>59258.2820287</v>
      </c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C13" s="39"/>
      <c r="AD13" s="39"/>
      <c r="AF13" s="38"/>
      <c r="AG13" s="38"/>
      <c r="AI13" s="40"/>
      <c r="AJ13" s="40"/>
      <c r="AK13" s="40"/>
      <c r="AL13" s="40"/>
      <c r="AM13" s="40"/>
    </row>
    <row r="14" spans="1:39" s="34" customFormat="1" x14ac:dyDescent="0.4">
      <c r="A14" s="34" t="s">
        <v>227</v>
      </c>
      <c r="B14" s="37" t="s">
        <v>127</v>
      </c>
      <c r="C14" s="34" t="s">
        <v>152</v>
      </c>
      <c r="D14" s="34" t="s">
        <v>153</v>
      </c>
      <c r="E14" s="35">
        <v>28.124360158000002</v>
      </c>
      <c r="F14" s="19">
        <v>69.361993192</v>
      </c>
      <c r="G14" s="20">
        <v>0.5445638857263132</v>
      </c>
      <c r="H14" s="20">
        <v>0.18297980875259692</v>
      </c>
      <c r="I14" s="36">
        <v>17975.729481800001</v>
      </c>
      <c r="J14" s="36">
        <v>32681.4343252</v>
      </c>
      <c r="K14" s="36">
        <v>44480.838595499998</v>
      </c>
      <c r="L14" s="36">
        <v>63706.370562299999</v>
      </c>
      <c r="M14" s="36">
        <v>88065.343012400001</v>
      </c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C14" s="39"/>
      <c r="AD14" s="39"/>
      <c r="AF14" s="38"/>
      <c r="AG14" s="38"/>
      <c r="AI14" s="40"/>
      <c r="AJ14" s="40"/>
      <c r="AK14" s="40"/>
      <c r="AL14" s="40"/>
      <c r="AM14" s="40"/>
    </row>
    <row r="15" spans="1:39" s="34" customFormat="1" x14ac:dyDescent="0.4">
      <c r="A15" s="34" t="s">
        <v>227</v>
      </c>
      <c r="B15" s="37" t="s">
        <v>127</v>
      </c>
      <c r="C15" s="34" t="s">
        <v>154</v>
      </c>
      <c r="D15" s="34" t="s">
        <v>155</v>
      </c>
      <c r="E15" s="35">
        <v>0.41871426099999998</v>
      </c>
      <c r="F15" s="19">
        <v>6.170760542</v>
      </c>
      <c r="G15" s="20">
        <v>1.633406529101239</v>
      </c>
      <c r="H15" s="20">
        <v>0.41707322216092391</v>
      </c>
      <c r="I15" s="36">
        <v>27217.419845699998</v>
      </c>
      <c r="J15" s="36">
        <v>32624.931432900001</v>
      </c>
      <c r="K15" s="36">
        <v>38928.371617099998</v>
      </c>
      <c r="L15" s="36">
        <v>50676.399970099999</v>
      </c>
      <c r="M15" s="36">
        <v>73597.551919899997</v>
      </c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C15" s="39"/>
      <c r="AD15" s="39"/>
      <c r="AF15" s="38"/>
      <c r="AG15" s="38"/>
      <c r="AI15" s="40"/>
      <c r="AJ15" s="40"/>
      <c r="AK15" s="40"/>
      <c r="AL15" s="40"/>
      <c r="AM15" s="40"/>
    </row>
    <row r="16" spans="1:39" s="34" customFormat="1" x14ac:dyDescent="0.4">
      <c r="A16" s="34" t="s">
        <v>227</v>
      </c>
      <c r="B16" s="37" t="s">
        <v>127</v>
      </c>
      <c r="C16" s="34" t="s">
        <v>156</v>
      </c>
      <c r="D16" s="34" t="s">
        <v>157</v>
      </c>
      <c r="E16" s="35">
        <v>5.7895086490000001</v>
      </c>
      <c r="F16" s="19">
        <v>11.138066877</v>
      </c>
      <c r="G16" s="20">
        <v>-9.4531070991713026E-2</v>
      </c>
      <c r="H16" s="20">
        <v>0.37361769869255096</v>
      </c>
      <c r="I16" s="36">
        <v>27532.841054500001</v>
      </c>
      <c r="J16" s="36">
        <v>38071.617027400003</v>
      </c>
      <c r="K16" s="36">
        <v>50438.424919800003</v>
      </c>
      <c r="L16" s="36">
        <v>66300.152830000006</v>
      </c>
      <c r="M16" s="36">
        <v>80987.2396572</v>
      </c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C16" s="39"/>
      <c r="AD16" s="39"/>
      <c r="AF16" s="38"/>
      <c r="AG16" s="38"/>
      <c r="AI16" s="40"/>
      <c r="AJ16" s="40"/>
      <c r="AK16" s="40"/>
      <c r="AL16" s="40"/>
      <c r="AM16" s="40"/>
    </row>
    <row r="17" spans="1:39" s="34" customFormat="1" x14ac:dyDescent="0.4">
      <c r="A17" s="34" t="s">
        <v>227</v>
      </c>
      <c r="B17" s="37" t="s">
        <v>127</v>
      </c>
      <c r="C17" s="34" t="s">
        <v>158</v>
      </c>
      <c r="D17" s="34" t="s">
        <v>159</v>
      </c>
      <c r="E17" s="35">
        <v>20.549641530999999</v>
      </c>
      <c r="F17" s="19">
        <v>27.112484722000001</v>
      </c>
      <c r="G17" s="20">
        <v>1.2387864172799701</v>
      </c>
      <c r="H17" s="20">
        <v>0.30344731067902747</v>
      </c>
      <c r="I17" s="36">
        <v>51100.006143300001</v>
      </c>
      <c r="J17" s="36">
        <v>66807.602975100002</v>
      </c>
      <c r="K17" s="36">
        <v>82856.303039299994</v>
      </c>
      <c r="L17" s="36">
        <v>96991.456809700001</v>
      </c>
      <c r="M17" s="36">
        <v>117102.662754</v>
      </c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C17" s="39"/>
      <c r="AD17" s="39"/>
      <c r="AF17" s="38"/>
      <c r="AG17" s="38"/>
      <c r="AI17" s="40"/>
      <c r="AJ17" s="40"/>
      <c r="AK17" s="40"/>
      <c r="AL17" s="40"/>
      <c r="AM17" s="40"/>
    </row>
    <row r="18" spans="1:39" s="34" customFormat="1" x14ac:dyDescent="0.4">
      <c r="A18" s="34" t="s">
        <v>227</v>
      </c>
      <c r="B18" s="37" t="s">
        <v>127</v>
      </c>
      <c r="C18" s="34" t="s">
        <v>161</v>
      </c>
      <c r="D18" s="34" t="s">
        <v>162</v>
      </c>
      <c r="E18" s="35">
        <v>4.9121886080000001</v>
      </c>
      <c r="F18" s="19">
        <v>9.3034042279999998</v>
      </c>
      <c r="G18" s="20">
        <v>-7.2527200051690143E-3</v>
      </c>
      <c r="H18" s="20">
        <v>0.36497917304725769</v>
      </c>
      <c r="I18" s="36">
        <v>27204.243456200002</v>
      </c>
      <c r="J18" s="36">
        <v>37872.834700500003</v>
      </c>
      <c r="K18" s="36">
        <v>54639.770134799997</v>
      </c>
      <c r="L18" s="36">
        <v>79103.625253999999</v>
      </c>
      <c r="M18" s="36">
        <v>91703.998420300006</v>
      </c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C18" s="39"/>
      <c r="AD18" s="39"/>
      <c r="AF18" s="38"/>
      <c r="AG18" s="38"/>
      <c r="AI18" s="40"/>
      <c r="AJ18" s="40"/>
      <c r="AK18" s="40"/>
      <c r="AL18" s="40"/>
      <c r="AM18" s="40"/>
    </row>
    <row r="19" spans="1:39" s="34" customFormat="1" x14ac:dyDescent="0.4">
      <c r="A19" s="34" t="s">
        <v>227</v>
      </c>
      <c r="B19" s="37" t="s">
        <v>127</v>
      </c>
      <c r="C19" s="34" t="s">
        <v>163</v>
      </c>
      <c r="D19" s="34" t="s">
        <v>164</v>
      </c>
      <c r="E19" s="35">
        <v>0.99442017100000002</v>
      </c>
      <c r="F19" s="19">
        <v>13.108204206</v>
      </c>
      <c r="G19" s="20">
        <v>-0.4328596040415692</v>
      </c>
      <c r="H19" s="20">
        <v>-5.0930566853917947E-2</v>
      </c>
      <c r="I19" s="36">
        <v>11048.9989928</v>
      </c>
      <c r="J19" s="36">
        <v>24599.8428288</v>
      </c>
      <c r="K19" s="36">
        <v>35230.641729199997</v>
      </c>
      <c r="L19" s="36">
        <v>43003.278799899999</v>
      </c>
      <c r="M19" s="36">
        <v>58419.778189700002</v>
      </c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C19" s="39"/>
      <c r="AD19" s="39"/>
      <c r="AF19" s="38"/>
      <c r="AG19" s="38"/>
      <c r="AI19" s="40"/>
      <c r="AJ19" s="40"/>
      <c r="AK19" s="40"/>
      <c r="AL19" s="40"/>
      <c r="AM19" s="40"/>
    </row>
    <row r="20" spans="1:39" s="34" customFormat="1" x14ac:dyDescent="0.4">
      <c r="A20" s="34" t="s">
        <v>227</v>
      </c>
      <c r="B20" s="37" t="s">
        <v>127</v>
      </c>
      <c r="C20" s="34" t="s">
        <v>165</v>
      </c>
      <c r="D20" s="34" t="s">
        <v>166</v>
      </c>
      <c r="E20" s="35">
        <v>3.879812013</v>
      </c>
      <c r="F20" s="19">
        <v>15.453192718</v>
      </c>
      <c r="G20" s="20">
        <v>-2.6122455281517992E-2</v>
      </c>
      <c r="H20" s="20">
        <v>6.422047696257803E-2</v>
      </c>
      <c r="I20" s="36">
        <v>23018.030898000001</v>
      </c>
      <c r="J20" s="36">
        <v>28761.330627700001</v>
      </c>
      <c r="K20" s="36">
        <v>41668.357449399999</v>
      </c>
      <c r="L20" s="36">
        <v>50033.158567300001</v>
      </c>
      <c r="M20" s="36">
        <v>62516.210035199998</v>
      </c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C20" s="39"/>
      <c r="AD20" s="39"/>
      <c r="AF20" s="38"/>
      <c r="AG20" s="38"/>
      <c r="AI20" s="40"/>
      <c r="AJ20" s="40"/>
      <c r="AK20" s="40"/>
      <c r="AL20" s="40"/>
      <c r="AM20" s="40"/>
    </row>
    <row r="21" spans="1:39" s="34" customFormat="1" x14ac:dyDescent="0.4">
      <c r="A21" s="34" t="s">
        <v>227</v>
      </c>
      <c r="B21" s="37" t="s">
        <v>127</v>
      </c>
      <c r="C21" s="34" t="s">
        <v>167</v>
      </c>
      <c r="D21" s="34" t="s">
        <v>168</v>
      </c>
      <c r="E21" s="35">
        <v>0.77951687300000005</v>
      </c>
      <c r="F21" s="19">
        <v>4.2227065850000001</v>
      </c>
      <c r="G21" s="20">
        <v>-0.62611164452667578</v>
      </c>
      <c r="H21" s="20">
        <v>-3.2802307282449296E-2</v>
      </c>
      <c r="I21" s="36">
        <v>22569.549031400002</v>
      </c>
      <c r="J21" s="36">
        <v>37126.919585299998</v>
      </c>
      <c r="K21" s="36">
        <v>47591.9481543</v>
      </c>
      <c r="L21" s="36">
        <v>75174.6836262</v>
      </c>
      <c r="M21" s="36">
        <v>175875.71195600001</v>
      </c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C21" s="39"/>
      <c r="AD21" s="39"/>
      <c r="AF21" s="38"/>
      <c r="AG21" s="38"/>
      <c r="AI21" s="40"/>
      <c r="AJ21" s="40"/>
      <c r="AK21" s="40"/>
      <c r="AL21" s="40"/>
      <c r="AM21" s="40"/>
    </row>
    <row r="22" spans="1:39" s="34" customFormat="1" x14ac:dyDescent="0.4">
      <c r="A22" s="34" t="s">
        <v>227</v>
      </c>
      <c r="B22" s="37" t="s">
        <v>127</v>
      </c>
      <c r="C22" s="34" t="s">
        <v>169</v>
      </c>
      <c r="D22" s="34" t="s">
        <v>170</v>
      </c>
      <c r="E22" s="35">
        <v>0</v>
      </c>
      <c r="F22" s="88">
        <v>0</v>
      </c>
      <c r="G22" s="20">
        <v>-1</v>
      </c>
      <c r="H22" s="41" t="e">
        <v>#DIV/0!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C22" s="39"/>
      <c r="AD22" s="39"/>
      <c r="AF22" s="38"/>
      <c r="AG22" s="38"/>
      <c r="AI22" s="40"/>
      <c r="AJ22" s="40"/>
      <c r="AK22" s="40"/>
      <c r="AL22" s="40"/>
      <c r="AM22" s="40"/>
    </row>
    <row r="23" spans="1:39" s="34" customFormat="1" x14ac:dyDescent="0.4">
      <c r="A23" s="34" t="s">
        <v>227</v>
      </c>
      <c r="B23" s="37" t="s">
        <v>171</v>
      </c>
      <c r="C23" s="34" t="s">
        <v>172</v>
      </c>
      <c r="D23" s="34" t="s">
        <v>173</v>
      </c>
      <c r="E23" s="35">
        <v>47.952097362000003</v>
      </c>
      <c r="F23" s="19">
        <v>148.901517617</v>
      </c>
      <c r="G23" s="20">
        <v>0.11391028579277714</v>
      </c>
      <c r="H23" s="20">
        <v>5.4986833591339351E-2</v>
      </c>
      <c r="I23" s="36">
        <v>18402.114826599998</v>
      </c>
      <c r="J23" s="36">
        <v>33650.284903500004</v>
      </c>
      <c r="K23" s="36">
        <v>45479.360986500003</v>
      </c>
      <c r="L23" s="36">
        <v>69410.320431200002</v>
      </c>
      <c r="M23" s="36">
        <v>112665.473829</v>
      </c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C23" s="39"/>
      <c r="AD23" s="39"/>
      <c r="AF23" s="38"/>
      <c r="AG23" s="38"/>
      <c r="AI23" s="40"/>
      <c r="AJ23" s="40"/>
      <c r="AK23" s="40"/>
      <c r="AL23" s="40"/>
      <c r="AM23" s="40"/>
    </row>
    <row r="24" spans="1:39" s="34" customFormat="1" x14ac:dyDescent="0.4">
      <c r="A24" s="34" t="s">
        <v>227</v>
      </c>
      <c r="B24" s="37" t="s">
        <v>171</v>
      </c>
      <c r="C24" s="34" t="s">
        <v>175</v>
      </c>
      <c r="D24" s="34" t="s">
        <v>176</v>
      </c>
      <c r="E24" s="35">
        <v>13.030617667</v>
      </c>
      <c r="F24" s="19">
        <v>28.244300361000001</v>
      </c>
      <c r="G24" s="20">
        <v>0.78497875842815656</v>
      </c>
      <c r="H24" s="20">
        <v>0.1537104155141045</v>
      </c>
      <c r="I24" s="36">
        <v>29983.257369300001</v>
      </c>
      <c r="J24" s="36">
        <v>36835.217257900003</v>
      </c>
      <c r="K24" s="36">
        <v>45931.485662999999</v>
      </c>
      <c r="L24" s="36">
        <v>57373.526642800003</v>
      </c>
      <c r="M24" s="36">
        <v>70114.673495800002</v>
      </c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C24" s="39"/>
      <c r="AD24" s="39"/>
      <c r="AF24" s="38"/>
      <c r="AG24" s="38"/>
      <c r="AI24" s="40"/>
      <c r="AJ24" s="40"/>
      <c r="AK24" s="40"/>
      <c r="AL24" s="40"/>
      <c r="AM24" s="40"/>
    </row>
    <row r="25" spans="1:39" s="34" customFormat="1" x14ac:dyDescent="0.4">
      <c r="A25" s="34" t="s">
        <v>227</v>
      </c>
      <c r="B25" s="37" t="s">
        <v>171</v>
      </c>
      <c r="C25" s="34" t="s">
        <v>177</v>
      </c>
      <c r="D25" s="34" t="s">
        <v>178</v>
      </c>
      <c r="E25" s="35">
        <v>17.349104430000001</v>
      </c>
      <c r="F25" s="19">
        <v>25.590764158999999</v>
      </c>
      <c r="G25" s="20">
        <v>2.6077526310656589</v>
      </c>
      <c r="H25" s="20">
        <v>7.4752437178107409E-2</v>
      </c>
      <c r="I25" s="36">
        <v>28523.487492799999</v>
      </c>
      <c r="J25" s="36">
        <v>39781.878374599997</v>
      </c>
      <c r="K25" s="36">
        <v>54658.900051299999</v>
      </c>
      <c r="L25" s="36">
        <v>79916.122177900004</v>
      </c>
      <c r="M25" s="36">
        <v>80620.337526400006</v>
      </c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C25" s="39"/>
      <c r="AD25" s="39"/>
      <c r="AF25" s="38"/>
      <c r="AG25" s="38"/>
      <c r="AI25" s="40"/>
      <c r="AJ25" s="40"/>
      <c r="AK25" s="40"/>
      <c r="AL25" s="40"/>
      <c r="AM25" s="40"/>
    </row>
    <row r="26" spans="1:39" s="34" customFormat="1" x14ac:dyDescent="0.4">
      <c r="A26" s="34" t="s">
        <v>227</v>
      </c>
      <c r="B26" s="37" t="s">
        <v>171</v>
      </c>
      <c r="C26" s="34" t="s">
        <v>179</v>
      </c>
      <c r="D26" s="34" t="s">
        <v>180</v>
      </c>
      <c r="E26" s="35">
        <v>14.290175089</v>
      </c>
      <c r="F26" s="19">
        <v>23.959794748</v>
      </c>
      <c r="G26" s="20">
        <v>0.23270794730774821</v>
      </c>
      <c r="H26" s="20">
        <v>7.1345853542746654E-2</v>
      </c>
      <c r="I26" s="36">
        <v>22888.360222800002</v>
      </c>
      <c r="J26" s="36">
        <v>29546.2624502</v>
      </c>
      <c r="K26" s="36">
        <v>36033.481681999998</v>
      </c>
      <c r="L26" s="36">
        <v>47298.864487699997</v>
      </c>
      <c r="M26" s="36">
        <v>59568.558398499998</v>
      </c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C26" s="39"/>
      <c r="AD26" s="39"/>
      <c r="AF26" s="38"/>
      <c r="AG26" s="38"/>
      <c r="AI26" s="40"/>
      <c r="AJ26" s="40"/>
      <c r="AK26" s="40"/>
      <c r="AL26" s="40"/>
      <c r="AM26" s="40"/>
    </row>
    <row r="27" spans="1:39" s="34" customFormat="1" x14ac:dyDescent="0.4">
      <c r="A27" s="34" t="s">
        <v>227</v>
      </c>
      <c r="B27" s="37" t="s">
        <v>171</v>
      </c>
      <c r="C27" s="34" t="s">
        <v>181</v>
      </c>
      <c r="D27" s="34" t="s">
        <v>182</v>
      </c>
      <c r="E27" s="35">
        <v>1.83159797</v>
      </c>
      <c r="F27" s="19">
        <v>7.7977577399999998</v>
      </c>
      <c r="G27" s="20">
        <v>-0.21090183202978344</v>
      </c>
      <c r="H27" s="20">
        <v>0.36276278412778534</v>
      </c>
      <c r="I27" s="36">
        <v>35986.084339300003</v>
      </c>
      <c r="J27" s="36">
        <v>46267.937112899999</v>
      </c>
      <c r="K27" s="36">
        <v>56215.5913449</v>
      </c>
      <c r="L27" s="36">
        <v>63670.867852700001</v>
      </c>
      <c r="M27" s="36">
        <v>85380.764416999999</v>
      </c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C27" s="39"/>
      <c r="AD27" s="39"/>
      <c r="AF27" s="38"/>
      <c r="AG27" s="38"/>
      <c r="AI27" s="40"/>
      <c r="AJ27" s="40"/>
      <c r="AK27" s="40"/>
      <c r="AL27" s="40"/>
      <c r="AM27" s="40"/>
    </row>
    <row r="28" spans="1:39" s="34" customFormat="1" x14ac:dyDescent="0.4">
      <c r="A28" s="34" t="s">
        <v>227</v>
      </c>
      <c r="B28" s="37" t="s">
        <v>171</v>
      </c>
      <c r="C28" s="34" t="s">
        <v>183</v>
      </c>
      <c r="D28" s="34" t="s">
        <v>184</v>
      </c>
      <c r="E28" s="35">
        <v>12.509058499</v>
      </c>
      <c r="F28" s="19">
        <v>14.412284843</v>
      </c>
      <c r="G28" s="20">
        <v>1.7010081797219956</v>
      </c>
      <c r="H28" s="20">
        <v>8.0865347946119687E-2</v>
      </c>
      <c r="I28" s="36">
        <v>58907.138798300002</v>
      </c>
      <c r="J28" s="36">
        <v>81525.641606200006</v>
      </c>
      <c r="K28" s="36">
        <v>91701.641143500005</v>
      </c>
      <c r="L28" s="36">
        <v>106029.646694</v>
      </c>
      <c r="M28" s="36">
        <v>115553.72013099999</v>
      </c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C28" s="39"/>
      <c r="AD28" s="39"/>
      <c r="AF28" s="38"/>
      <c r="AG28" s="38"/>
      <c r="AI28" s="40"/>
      <c r="AJ28" s="40"/>
      <c r="AK28" s="40"/>
      <c r="AL28" s="40"/>
      <c r="AM28" s="40"/>
    </row>
    <row r="29" spans="1:39" s="34" customFormat="1" x14ac:dyDescent="0.4">
      <c r="A29" s="34" t="s">
        <v>227</v>
      </c>
      <c r="B29" s="37" t="s">
        <v>171</v>
      </c>
      <c r="C29" s="34" t="s">
        <v>185</v>
      </c>
      <c r="D29" s="34" t="s">
        <v>186</v>
      </c>
      <c r="E29" s="35">
        <v>3.3601901089999999</v>
      </c>
      <c r="F29" s="19">
        <v>6.7563208069999998</v>
      </c>
      <c r="G29" s="20">
        <v>-0.31562958834216059</v>
      </c>
      <c r="H29" s="20">
        <v>0.19629435674884899</v>
      </c>
      <c r="I29" s="36">
        <v>28967.6053756</v>
      </c>
      <c r="J29" s="36">
        <v>32303.184650300002</v>
      </c>
      <c r="K29" s="36">
        <v>42717.035344000004</v>
      </c>
      <c r="L29" s="36">
        <v>58976.235883300003</v>
      </c>
      <c r="M29" s="36">
        <v>77784.9806254</v>
      </c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C29" s="39"/>
      <c r="AD29" s="39"/>
      <c r="AF29" s="38"/>
      <c r="AG29" s="38"/>
      <c r="AI29" s="40"/>
      <c r="AJ29" s="40"/>
      <c r="AK29" s="40"/>
      <c r="AL29" s="40"/>
      <c r="AM29" s="40"/>
    </row>
    <row r="30" spans="1:39" s="34" customFormat="1" x14ac:dyDescent="0.4">
      <c r="A30" s="34" t="s">
        <v>227</v>
      </c>
      <c r="B30" s="37" t="s">
        <v>171</v>
      </c>
      <c r="C30" s="34" t="s">
        <v>187</v>
      </c>
      <c r="D30" s="34" t="s">
        <v>188</v>
      </c>
      <c r="E30" s="35">
        <v>1.3686357309999999</v>
      </c>
      <c r="F30" s="19">
        <v>3.0308753159999999</v>
      </c>
      <c r="G30" s="20">
        <v>1.4995155484208054</v>
      </c>
      <c r="H30" s="20">
        <v>0.20789852665332767</v>
      </c>
      <c r="I30" s="36">
        <v>54535.2289265</v>
      </c>
      <c r="J30" s="36">
        <v>56841.122751199997</v>
      </c>
      <c r="K30" s="36">
        <v>61317.150884900002</v>
      </c>
      <c r="L30" s="36">
        <v>63342.097316300002</v>
      </c>
      <c r="M30" s="36">
        <v>76278.106627100002</v>
      </c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C30" s="39"/>
      <c r="AD30" s="39"/>
      <c r="AF30" s="38"/>
      <c r="AG30" s="38"/>
      <c r="AI30" s="40"/>
      <c r="AJ30" s="40"/>
      <c r="AK30" s="40"/>
      <c r="AL30" s="40"/>
      <c r="AM30" s="40"/>
    </row>
    <row r="31" spans="1:39" s="34" customFormat="1" x14ac:dyDescent="0.4">
      <c r="A31" s="34" t="s">
        <v>227</v>
      </c>
      <c r="B31" s="37" t="s">
        <v>171</v>
      </c>
      <c r="C31" s="34" t="s">
        <v>189</v>
      </c>
      <c r="D31" s="34" t="s">
        <v>190</v>
      </c>
      <c r="E31" s="35">
        <v>0.27909824</v>
      </c>
      <c r="F31" s="19">
        <v>1.831605503</v>
      </c>
      <c r="G31" s="20">
        <v>0.47578682803250372</v>
      </c>
      <c r="H31" s="20">
        <v>0.28600958931163456</v>
      </c>
      <c r="I31" s="36">
        <v>14822.4626536</v>
      </c>
      <c r="J31" s="36">
        <v>26143.6534846</v>
      </c>
      <c r="K31" s="36">
        <v>47184.148577100001</v>
      </c>
      <c r="L31" s="36">
        <v>77273.084733700001</v>
      </c>
      <c r="M31" s="36">
        <v>178734.54108299999</v>
      </c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C31" s="39"/>
      <c r="AD31" s="39"/>
      <c r="AF31" s="38"/>
      <c r="AG31" s="38"/>
      <c r="AI31" s="40"/>
      <c r="AJ31" s="40"/>
      <c r="AK31" s="40"/>
      <c r="AL31" s="40"/>
      <c r="AM31" s="40"/>
    </row>
    <row r="32" spans="1:39" s="34" customFormat="1" x14ac:dyDescent="0.4">
      <c r="A32" s="34" t="s">
        <v>227</v>
      </c>
      <c r="B32" s="37" t="s">
        <v>171</v>
      </c>
      <c r="C32" s="34" t="s">
        <v>191</v>
      </c>
      <c r="D32" s="34" t="s">
        <v>192</v>
      </c>
      <c r="E32" s="35">
        <v>0.73751096800000004</v>
      </c>
      <c r="F32" s="19">
        <v>2.099035786</v>
      </c>
      <c r="G32" s="20">
        <v>0.22621187335852172</v>
      </c>
      <c r="H32" s="20">
        <v>7.8529358223727419E-2</v>
      </c>
      <c r="I32" s="36">
        <v>15191.832146999999</v>
      </c>
      <c r="J32" s="36">
        <v>31874.796316100001</v>
      </c>
      <c r="K32" s="36">
        <v>43216.447853500002</v>
      </c>
      <c r="L32" s="36">
        <v>58657.723964899997</v>
      </c>
      <c r="M32" s="36">
        <v>80827.447342400003</v>
      </c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C32" s="39"/>
      <c r="AD32" s="39"/>
      <c r="AF32" s="38"/>
      <c r="AG32" s="38"/>
      <c r="AI32" s="40"/>
      <c r="AJ32" s="40"/>
      <c r="AK32" s="40"/>
      <c r="AL32" s="40"/>
      <c r="AM32" s="40"/>
    </row>
    <row r="33" spans="1:39" s="34" customFormat="1" x14ac:dyDescent="0.4">
      <c r="A33" s="34" t="s">
        <v>227</v>
      </c>
      <c r="B33" s="37" t="s">
        <v>193</v>
      </c>
      <c r="C33" s="34" t="s">
        <v>194</v>
      </c>
      <c r="D33" s="34" t="s">
        <v>195</v>
      </c>
      <c r="E33" s="35">
        <v>12.87543567</v>
      </c>
      <c r="F33" s="19">
        <v>32.721489488000003</v>
      </c>
      <c r="G33" s="20">
        <v>0.96518349600277786</v>
      </c>
      <c r="H33" s="20">
        <v>0.33668730015098586</v>
      </c>
      <c r="I33" s="36">
        <v>55253.581488099997</v>
      </c>
      <c r="J33" s="36">
        <v>72326.7288042</v>
      </c>
      <c r="K33" s="36">
        <v>108034.539752</v>
      </c>
      <c r="L33" s="36">
        <v>149966.76106700001</v>
      </c>
      <c r="M33" s="36">
        <v>155626.85067099999</v>
      </c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C33" s="39"/>
      <c r="AD33" s="39"/>
      <c r="AF33" s="38"/>
      <c r="AG33" s="38"/>
      <c r="AI33" s="40"/>
      <c r="AJ33" s="40"/>
      <c r="AK33" s="40"/>
      <c r="AL33" s="40"/>
      <c r="AM33" s="40"/>
    </row>
    <row r="34" spans="1:39" s="34" customFormat="1" x14ac:dyDescent="0.4">
      <c r="A34" s="34" t="s">
        <v>227</v>
      </c>
      <c r="B34" s="37" t="s">
        <v>193</v>
      </c>
      <c r="C34" s="34" t="s">
        <v>196</v>
      </c>
      <c r="D34" s="34" t="s">
        <v>197</v>
      </c>
      <c r="E34" s="35">
        <v>39.590959820000002</v>
      </c>
      <c r="F34" s="19">
        <v>93.541516798999993</v>
      </c>
      <c r="G34" s="20">
        <v>-9.1711850401559783E-2</v>
      </c>
      <c r="H34" s="20">
        <v>8.8307049586452677E-2</v>
      </c>
      <c r="I34" s="36">
        <v>29272.8249187</v>
      </c>
      <c r="J34" s="36">
        <v>40235.130425299998</v>
      </c>
      <c r="K34" s="36">
        <v>61474.6436273</v>
      </c>
      <c r="L34" s="36">
        <v>89666.745885199998</v>
      </c>
      <c r="M34" s="36">
        <v>119571.463468</v>
      </c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C34" s="39"/>
      <c r="AD34" s="39"/>
      <c r="AF34" s="38"/>
      <c r="AG34" s="38"/>
      <c r="AI34" s="40"/>
      <c r="AJ34" s="40"/>
      <c r="AK34" s="40"/>
      <c r="AL34" s="40"/>
      <c r="AM34" s="40"/>
    </row>
    <row r="35" spans="1:39" s="34" customFormat="1" x14ac:dyDescent="0.4">
      <c r="A35" s="34" t="s">
        <v>227</v>
      </c>
      <c r="B35" s="37" t="s">
        <v>193</v>
      </c>
      <c r="C35" s="34" t="s">
        <v>198</v>
      </c>
      <c r="D35" s="34" t="s">
        <v>199</v>
      </c>
      <c r="E35" s="35">
        <v>84.508327628000004</v>
      </c>
      <c r="F35" s="19">
        <v>114.46511391200001</v>
      </c>
      <c r="G35" s="20">
        <v>0.71157370813025533</v>
      </c>
      <c r="H35" s="20">
        <v>0.10510868848452931</v>
      </c>
      <c r="I35" s="36">
        <v>40662.395309699998</v>
      </c>
      <c r="J35" s="36">
        <v>52253.156582199998</v>
      </c>
      <c r="K35" s="36">
        <v>66108.743016299995</v>
      </c>
      <c r="L35" s="36">
        <v>90746.750367899993</v>
      </c>
      <c r="M35" s="36">
        <v>114862.036928</v>
      </c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C35" s="39"/>
      <c r="AD35" s="39"/>
      <c r="AF35" s="38"/>
      <c r="AG35" s="38"/>
      <c r="AI35" s="40"/>
      <c r="AJ35" s="40"/>
      <c r="AK35" s="40"/>
      <c r="AL35" s="40"/>
      <c r="AM35" s="40"/>
    </row>
    <row r="36" spans="1:39" s="34" customFormat="1" x14ac:dyDescent="0.4">
      <c r="A36" s="34" t="s">
        <v>227</v>
      </c>
      <c r="B36" s="37" t="s">
        <v>193</v>
      </c>
      <c r="C36" s="34" t="s">
        <v>200</v>
      </c>
      <c r="D36" s="34" t="s">
        <v>201</v>
      </c>
      <c r="E36" s="35">
        <v>28.542604397000002</v>
      </c>
      <c r="F36" s="19">
        <v>98.397004073999994</v>
      </c>
      <c r="G36" s="20">
        <v>1.1977074847964664</v>
      </c>
      <c r="H36" s="20">
        <v>0.16819858258991222</v>
      </c>
      <c r="I36" s="36">
        <v>50193.966853099999</v>
      </c>
      <c r="J36" s="36">
        <v>64159.222210200001</v>
      </c>
      <c r="K36" s="36">
        <v>90315.261339699995</v>
      </c>
      <c r="L36" s="36">
        <v>123710.444701</v>
      </c>
      <c r="M36" s="36">
        <v>160915.54156899999</v>
      </c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C36" s="39"/>
      <c r="AD36" s="39"/>
      <c r="AF36" s="38"/>
      <c r="AG36" s="38"/>
      <c r="AI36" s="40"/>
      <c r="AJ36" s="40"/>
      <c r="AK36" s="40"/>
      <c r="AL36" s="40"/>
      <c r="AM36" s="40"/>
    </row>
    <row r="37" spans="1:39" s="34" customFormat="1" x14ac:dyDescent="0.4">
      <c r="A37" s="34" t="s">
        <v>227</v>
      </c>
      <c r="B37" s="37" t="s">
        <v>193</v>
      </c>
      <c r="C37" s="42" t="s">
        <v>202</v>
      </c>
      <c r="D37" s="34" t="s">
        <v>203</v>
      </c>
      <c r="E37" s="35">
        <v>130.71328744600001</v>
      </c>
      <c r="F37" s="19">
        <v>191.094896226</v>
      </c>
      <c r="G37" s="20">
        <v>0.80626050182764109</v>
      </c>
      <c r="H37" s="20">
        <v>8.5695544400010107E-2</v>
      </c>
      <c r="I37" s="36">
        <v>15141.8628128</v>
      </c>
      <c r="J37" s="36">
        <v>31148.933028899999</v>
      </c>
      <c r="K37" s="36">
        <v>54438.486294900002</v>
      </c>
      <c r="L37" s="36">
        <v>92707.655880599996</v>
      </c>
      <c r="M37" s="36">
        <v>176283.39946099999</v>
      </c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C37" s="39"/>
      <c r="AD37" s="39"/>
      <c r="AF37" s="38"/>
      <c r="AG37" s="38"/>
      <c r="AI37" s="40"/>
      <c r="AJ37" s="40"/>
      <c r="AK37" s="40"/>
      <c r="AL37" s="40"/>
      <c r="AM37" s="40"/>
    </row>
    <row r="38" spans="1:39" s="34" customFormat="1" x14ac:dyDescent="0.4">
      <c r="A38" s="34" t="s">
        <v>227</v>
      </c>
      <c r="B38" s="37" t="s">
        <v>193</v>
      </c>
      <c r="C38" s="34" t="s">
        <v>204</v>
      </c>
      <c r="D38" s="34" t="s">
        <v>205</v>
      </c>
      <c r="E38" s="35">
        <v>19.707200728</v>
      </c>
      <c r="F38" s="19">
        <v>37.363061383999998</v>
      </c>
      <c r="G38" s="20">
        <v>1.0585037288007708</v>
      </c>
      <c r="H38" s="20">
        <v>0.13478406429514098</v>
      </c>
      <c r="I38" s="36">
        <v>49570.465671700003</v>
      </c>
      <c r="J38" s="36">
        <v>57829.804337000001</v>
      </c>
      <c r="K38" s="36">
        <v>76736.034928399997</v>
      </c>
      <c r="L38" s="36">
        <v>107346.42956</v>
      </c>
      <c r="M38" s="36">
        <v>145709.99604100001</v>
      </c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C38" s="39"/>
      <c r="AD38" s="39"/>
      <c r="AF38" s="38"/>
      <c r="AG38" s="38"/>
      <c r="AI38" s="40"/>
      <c r="AJ38" s="40"/>
      <c r="AK38" s="40"/>
      <c r="AL38" s="40"/>
      <c r="AM38" s="40"/>
    </row>
    <row r="39" spans="1:39" s="34" customFormat="1" x14ac:dyDescent="0.4">
      <c r="A39" s="34" t="s">
        <v>227</v>
      </c>
      <c r="B39" s="37" t="s">
        <v>193</v>
      </c>
      <c r="C39" s="34" t="s">
        <v>206</v>
      </c>
      <c r="D39" s="34" t="s">
        <v>207</v>
      </c>
      <c r="E39" s="35">
        <v>19.779071469000002</v>
      </c>
      <c r="F39" s="19">
        <v>29.332044316000001</v>
      </c>
      <c r="G39" s="20">
        <v>8.9145513618047068E-2</v>
      </c>
      <c r="H39" s="20">
        <v>5.9859503154920182E-2</v>
      </c>
      <c r="I39" s="36">
        <v>55573.530432300002</v>
      </c>
      <c r="J39" s="36">
        <v>65834.390748799997</v>
      </c>
      <c r="K39" s="36">
        <v>75767.757798699997</v>
      </c>
      <c r="L39" s="36">
        <v>92933.012717699996</v>
      </c>
      <c r="M39" s="36">
        <v>106399.942243</v>
      </c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C39" s="39"/>
      <c r="AD39" s="39"/>
      <c r="AF39" s="38"/>
      <c r="AG39" s="38"/>
      <c r="AI39" s="40"/>
      <c r="AJ39" s="40"/>
      <c r="AK39" s="40"/>
      <c r="AL39" s="40"/>
      <c r="AM39" s="40"/>
    </row>
    <row r="40" spans="1:39" s="34" customFormat="1" x14ac:dyDescent="0.4">
      <c r="A40" s="34" t="s">
        <v>227</v>
      </c>
      <c r="B40" s="37" t="s">
        <v>193</v>
      </c>
      <c r="C40" s="34" t="s">
        <v>208</v>
      </c>
      <c r="D40" s="34" t="s">
        <v>209</v>
      </c>
      <c r="E40" s="35">
        <v>6.4839966530000002</v>
      </c>
      <c r="F40" s="19">
        <v>27.054373600000002</v>
      </c>
      <c r="G40" s="20">
        <v>-0.11357851987603663</v>
      </c>
      <c r="H40" s="20">
        <v>0.12835740725050002</v>
      </c>
      <c r="I40" s="36">
        <v>32786.728642100003</v>
      </c>
      <c r="J40" s="36">
        <v>48574.053217100001</v>
      </c>
      <c r="K40" s="36">
        <v>77229.897681999995</v>
      </c>
      <c r="L40" s="36">
        <v>102770.20388</v>
      </c>
      <c r="M40" s="36">
        <v>123973.887567</v>
      </c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C40" s="39"/>
      <c r="AD40" s="39"/>
      <c r="AF40" s="38"/>
      <c r="AG40" s="38"/>
      <c r="AI40" s="40"/>
      <c r="AJ40" s="40"/>
      <c r="AK40" s="40"/>
      <c r="AL40" s="40"/>
      <c r="AM40" s="40"/>
    </row>
    <row r="41" spans="1:39" s="34" customFormat="1" x14ac:dyDescent="0.4">
      <c r="A41" s="34" t="s">
        <v>227</v>
      </c>
      <c r="B41" s="37" t="s">
        <v>193</v>
      </c>
      <c r="C41" s="34" t="s">
        <v>210</v>
      </c>
      <c r="D41" s="34" t="s">
        <v>211</v>
      </c>
      <c r="E41" s="35">
        <v>2.0866475260000001</v>
      </c>
      <c r="F41" s="19">
        <v>5.0409732439999999</v>
      </c>
      <c r="G41" s="20">
        <v>3.1868375455144689</v>
      </c>
      <c r="H41" s="20">
        <v>0.40098577530434326</v>
      </c>
      <c r="I41" s="36">
        <v>66353.570556299994</v>
      </c>
      <c r="J41" s="36">
        <v>87434.915003999995</v>
      </c>
      <c r="K41" s="36">
        <v>109834.29471</v>
      </c>
      <c r="L41" s="36">
        <v>143359.06344900001</v>
      </c>
      <c r="M41" s="36">
        <v>195412.613044</v>
      </c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C41" s="39"/>
      <c r="AD41" s="39"/>
      <c r="AF41" s="38"/>
      <c r="AG41" s="38"/>
      <c r="AI41" s="40"/>
      <c r="AJ41" s="40"/>
      <c r="AK41" s="40"/>
      <c r="AL41" s="40"/>
      <c r="AM41" s="40"/>
    </row>
    <row r="42" spans="1:39" s="34" customFormat="1" x14ac:dyDescent="0.4">
      <c r="A42" s="34" t="s">
        <v>227</v>
      </c>
      <c r="B42" s="37" t="s">
        <v>193</v>
      </c>
      <c r="C42" s="34" t="s">
        <v>212</v>
      </c>
      <c r="D42" s="34" t="s">
        <v>213</v>
      </c>
      <c r="E42" s="35">
        <v>4.2321356970000004</v>
      </c>
      <c r="F42" s="19">
        <v>10.471242392000001</v>
      </c>
      <c r="G42" s="20">
        <v>0.72983218810226802</v>
      </c>
      <c r="H42" s="20">
        <v>0.31461137220714203</v>
      </c>
      <c r="I42" s="36">
        <v>78116.051280200001</v>
      </c>
      <c r="J42" s="36">
        <v>94921.369272800002</v>
      </c>
      <c r="K42" s="36">
        <v>124855.60488100001</v>
      </c>
      <c r="L42" s="36">
        <v>156580.380997</v>
      </c>
      <c r="M42" s="36">
        <v>201731.52073799999</v>
      </c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C42" s="39"/>
      <c r="AD42" s="39"/>
      <c r="AF42" s="38"/>
      <c r="AG42" s="38"/>
      <c r="AI42" s="40"/>
      <c r="AJ42" s="40"/>
      <c r="AK42" s="40"/>
      <c r="AL42" s="40"/>
      <c r="AM42" s="40"/>
    </row>
    <row r="43" spans="1:39" s="34" customFormat="1" x14ac:dyDescent="0.4">
      <c r="A43" s="34" t="s">
        <v>227</v>
      </c>
      <c r="B43" s="37" t="s">
        <v>193</v>
      </c>
      <c r="C43" s="34" t="s">
        <v>214</v>
      </c>
      <c r="D43" s="34" t="s">
        <v>215</v>
      </c>
      <c r="E43" s="35">
        <v>2.8782955299999999</v>
      </c>
      <c r="F43" s="19">
        <v>4.8005237100000002</v>
      </c>
      <c r="G43" s="20">
        <v>-0.17003103450911825</v>
      </c>
      <c r="H43" s="20">
        <v>0.21150108411557039</v>
      </c>
      <c r="I43" s="36">
        <v>72037.694989199998</v>
      </c>
      <c r="J43" s="36">
        <v>92028.514368300006</v>
      </c>
      <c r="K43" s="36">
        <v>117991.98808</v>
      </c>
      <c r="L43" s="36">
        <v>144993.46478899999</v>
      </c>
      <c r="M43" s="36">
        <v>164861.91407299999</v>
      </c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C43" s="39"/>
      <c r="AD43" s="39"/>
      <c r="AF43" s="38"/>
      <c r="AG43" s="38"/>
      <c r="AI43" s="40"/>
      <c r="AJ43" s="40"/>
      <c r="AK43" s="40"/>
      <c r="AL43" s="40"/>
      <c r="AM43" s="40"/>
    </row>
    <row r="44" spans="1:39" s="34" customFormat="1" x14ac:dyDescent="0.4">
      <c r="A44" s="34" t="s">
        <v>227</v>
      </c>
      <c r="B44" s="37" t="s">
        <v>193</v>
      </c>
      <c r="C44" s="34" t="s">
        <v>216</v>
      </c>
      <c r="D44" s="34" t="s">
        <v>217</v>
      </c>
      <c r="E44" s="35">
        <v>11.596384143</v>
      </c>
      <c r="F44" s="19">
        <v>23.694120138999999</v>
      </c>
      <c r="G44" s="20">
        <v>0.88444299853715125</v>
      </c>
      <c r="H44" s="20">
        <v>0.11067462169013448</v>
      </c>
      <c r="I44" s="36">
        <v>37863.818479000001</v>
      </c>
      <c r="J44" s="36">
        <v>56668.163402600003</v>
      </c>
      <c r="K44" s="36">
        <v>75755.793820499995</v>
      </c>
      <c r="L44" s="36">
        <v>101690.325322</v>
      </c>
      <c r="M44" s="36">
        <v>131509.053239</v>
      </c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C44" s="39"/>
      <c r="AD44" s="39"/>
      <c r="AF44" s="38"/>
      <c r="AG44" s="38"/>
      <c r="AI44" s="40"/>
      <c r="AJ44" s="40"/>
      <c r="AK44" s="40"/>
      <c r="AL44" s="40"/>
      <c r="AM44" s="40"/>
    </row>
    <row r="45" spans="1:39" s="34" customFormat="1" x14ac:dyDescent="0.4">
      <c r="A45" s="34" t="s">
        <v>227</v>
      </c>
      <c r="B45" s="37" t="s">
        <v>193</v>
      </c>
      <c r="C45" s="34" t="s">
        <v>218</v>
      </c>
      <c r="D45" s="34" t="s">
        <v>219</v>
      </c>
      <c r="E45" s="35">
        <v>4.9625770720000002</v>
      </c>
      <c r="F45" s="19">
        <v>6.4528985380000004</v>
      </c>
      <c r="G45" s="20">
        <v>-0.18037989284069805</v>
      </c>
      <c r="H45" s="20">
        <v>0.15779298530559929</v>
      </c>
      <c r="I45" s="36">
        <v>20235.6659913</v>
      </c>
      <c r="J45" s="36">
        <v>23584.2102529</v>
      </c>
      <c r="K45" s="36">
        <v>109787.71455</v>
      </c>
      <c r="L45" s="36">
        <v>164047.282091</v>
      </c>
      <c r="M45" s="36">
        <v>222273.18324300001</v>
      </c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C45" s="39"/>
      <c r="AD45" s="39"/>
      <c r="AF45" s="38"/>
      <c r="AG45" s="38"/>
      <c r="AI45" s="40"/>
      <c r="AJ45" s="40"/>
      <c r="AK45" s="40"/>
      <c r="AL45" s="40"/>
      <c r="AM45" s="40"/>
    </row>
    <row r="46" spans="1:39" s="34" customFormat="1" x14ac:dyDescent="0.4">
      <c r="A46" s="34" t="s">
        <v>227</v>
      </c>
      <c r="B46" s="37" t="s">
        <v>193</v>
      </c>
      <c r="C46" s="42" t="s">
        <v>220</v>
      </c>
      <c r="D46" s="34" t="s">
        <v>221</v>
      </c>
      <c r="E46" s="35">
        <v>2.9198928770000001</v>
      </c>
      <c r="F46" s="19">
        <v>3.365527895</v>
      </c>
      <c r="G46" s="20">
        <v>-0.28696614075527355</v>
      </c>
      <c r="H46" s="20">
        <v>-1.3579973536816876E-2</v>
      </c>
      <c r="I46" s="36">
        <v>4410.9731236999996</v>
      </c>
      <c r="J46" s="36">
        <v>10549.079241400001</v>
      </c>
      <c r="K46" s="36">
        <v>19518.377543099999</v>
      </c>
      <c r="L46" s="36">
        <v>36518.262095899998</v>
      </c>
      <c r="M46" s="36">
        <v>90054.563967199996</v>
      </c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C46" s="39"/>
      <c r="AD46" s="39"/>
      <c r="AF46" s="38"/>
      <c r="AG46" s="38"/>
      <c r="AI46" s="40"/>
      <c r="AJ46" s="40"/>
      <c r="AK46" s="40"/>
      <c r="AL46" s="40"/>
      <c r="AM46" s="40"/>
    </row>
    <row r="47" spans="1:39" s="34" customFormat="1" x14ac:dyDescent="0.4">
      <c r="A47" s="34" t="s">
        <v>227</v>
      </c>
      <c r="B47" s="37" t="s">
        <v>193</v>
      </c>
      <c r="C47" s="34" t="s">
        <v>222</v>
      </c>
      <c r="D47" s="34" t="s">
        <v>223</v>
      </c>
      <c r="E47" s="35">
        <v>1.2563626859999999</v>
      </c>
      <c r="F47" s="19">
        <v>3.3439824260000002</v>
      </c>
      <c r="G47" s="20">
        <v>1.2148768236490267E-2</v>
      </c>
      <c r="H47" s="20">
        <v>0.10686894118725856</v>
      </c>
      <c r="I47" s="36">
        <v>30145.063584</v>
      </c>
      <c r="J47" s="36">
        <v>30147.170912900001</v>
      </c>
      <c r="K47" s="36">
        <v>40936.522661399998</v>
      </c>
      <c r="L47" s="36">
        <v>86351.691211700003</v>
      </c>
      <c r="M47" s="36">
        <v>126165.66503</v>
      </c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C47" s="39"/>
      <c r="AD47" s="39"/>
      <c r="AF47" s="38"/>
      <c r="AG47" s="38"/>
      <c r="AI47" s="40"/>
      <c r="AJ47" s="40"/>
      <c r="AK47" s="40"/>
      <c r="AL47" s="40"/>
      <c r="AM47" s="40"/>
    </row>
    <row r="48" spans="1:39" s="113" customFormat="1" ht="13" customHeight="1" x14ac:dyDescent="0.4">
      <c r="A48" s="113" t="s">
        <v>224</v>
      </c>
    </row>
    <row r="49" spans="1:39" s="122" customFormat="1" x14ac:dyDescent="0.4">
      <c r="A49" s="122" t="s">
        <v>396</v>
      </c>
    </row>
    <row r="51" spans="1:39" hidden="1" x14ac:dyDescent="0.4"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C51" s="25"/>
      <c r="AD51" s="25"/>
      <c r="AF51" s="24"/>
      <c r="AG51" s="24"/>
      <c r="AI51" s="26"/>
      <c r="AJ51" s="26"/>
      <c r="AK51" s="26"/>
      <c r="AL51" s="26"/>
      <c r="AM51" s="26"/>
    </row>
    <row r="52" spans="1:39" hidden="1" x14ac:dyDescent="0.4"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C52" s="25"/>
      <c r="AD52" s="25"/>
      <c r="AF52" s="24"/>
      <c r="AG52" s="24"/>
      <c r="AI52" s="26"/>
      <c r="AJ52" s="26"/>
      <c r="AK52" s="26"/>
      <c r="AL52" s="26"/>
      <c r="AM52" s="26"/>
    </row>
    <row r="53" spans="1:39" hidden="1" x14ac:dyDescent="0.4"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C53" s="25"/>
      <c r="AD53" s="25"/>
      <c r="AF53" s="24"/>
      <c r="AG53" s="24"/>
      <c r="AI53" s="26"/>
      <c r="AJ53" s="26"/>
      <c r="AK53" s="26"/>
      <c r="AL53" s="26"/>
      <c r="AM53" s="26"/>
    </row>
    <row r="54" spans="1:39" hidden="1" x14ac:dyDescent="0.4"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C54" s="25"/>
      <c r="AD54" s="25"/>
      <c r="AF54" s="24"/>
      <c r="AG54" s="24"/>
      <c r="AI54" s="26"/>
      <c r="AJ54" s="26"/>
      <c r="AK54" s="26"/>
      <c r="AL54" s="26"/>
      <c r="AM54" s="26"/>
    </row>
    <row r="55" spans="1:39" hidden="1" x14ac:dyDescent="0.4"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C55" s="25"/>
      <c r="AD55" s="25"/>
      <c r="AF55" s="24"/>
      <c r="AG55" s="24"/>
      <c r="AI55" s="26"/>
      <c r="AJ55" s="26"/>
      <c r="AK55" s="26"/>
      <c r="AL55" s="26"/>
      <c r="AM55" s="26"/>
    </row>
    <row r="56" spans="1:39" hidden="1" x14ac:dyDescent="0.4"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C56" s="25"/>
      <c r="AD56" s="25"/>
      <c r="AF56" s="24"/>
      <c r="AG56" s="24"/>
      <c r="AI56" s="26"/>
      <c r="AJ56" s="26"/>
      <c r="AK56" s="26"/>
      <c r="AL56" s="26"/>
      <c r="AM56" s="26"/>
    </row>
    <row r="57" spans="1:39" hidden="1" x14ac:dyDescent="0.4"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C57" s="25"/>
      <c r="AD57" s="25"/>
      <c r="AF57" s="24"/>
      <c r="AG57" s="24"/>
      <c r="AI57" s="26"/>
      <c r="AJ57" s="26"/>
      <c r="AK57" s="26"/>
      <c r="AL57" s="26"/>
      <c r="AM57" s="26"/>
    </row>
    <row r="58" spans="1:39" hidden="1" x14ac:dyDescent="0.4"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C58" s="25"/>
      <c r="AD58" s="25"/>
      <c r="AF58" s="24"/>
      <c r="AG58" s="24"/>
      <c r="AI58" s="26"/>
      <c r="AJ58" s="26"/>
      <c r="AK58" s="26"/>
      <c r="AL58" s="26"/>
      <c r="AM58" s="26"/>
    </row>
  </sheetData>
  <mergeCells count="4">
    <mergeCell ref="A2:XFD2"/>
    <mergeCell ref="A1:XFD1"/>
    <mergeCell ref="A48:XFD48"/>
    <mergeCell ref="A49:XFD49"/>
  </mergeCells>
  <hyperlinks>
    <hyperlink ref="A2" location="'Table of Contents'!A1" display="Return to Table of Contents" xr:uid="{9A2B635B-860F-4B78-8BCD-B52C465E0AE1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73EBDB-7875-41B9-88E9-E6E67B90331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34e54157-0713-4266-bb8f-2ca84012f74e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E240A95-EBE3-453E-B95A-D7A476622A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04E5D4-EC40-45BB-86FC-3BFED67261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11</vt:i4>
      </vt:variant>
    </vt:vector>
  </HeadingPairs>
  <TitlesOfParts>
    <vt:vector size="22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9</vt:lpstr>
      <vt:lpstr>Exhibit 33</vt:lpstr>
      <vt:lpstr>Exhibit 36</vt:lpstr>
      <vt:lpstr>Exhibit 39</vt:lpstr>
      <vt:lpstr>TitleRegion1.A4.AJ47.Exhibit36</vt:lpstr>
      <vt:lpstr>TitleRegion1.A4.B77.Exhibit2</vt:lpstr>
      <vt:lpstr>TitleRegion1.A4.D44.Exhibit3.1</vt:lpstr>
      <vt:lpstr>TitleRegion1.A4.D76.Exhibit5</vt:lpstr>
      <vt:lpstr>TitleRegion1.A4.G29.Exhibit4</vt:lpstr>
      <vt:lpstr>TitleRegion1.A4.G45.Exhibit1</vt:lpstr>
      <vt:lpstr>TitleRegion1.A4.G71.Exhibit3.2</vt:lpstr>
      <vt:lpstr>TitleRegion1.A4.M47.Exhibit39</vt:lpstr>
      <vt:lpstr>TitleRegion1.A4.V47.Exhibit33</vt:lpstr>
      <vt:lpstr>TitleRegion1.A5.L15.Exhibit9</vt:lpstr>
      <vt:lpstr>TitleRegion2.A19.L20.Exhibit9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Venkata Bugga</cp:lastModifiedBy>
  <cp:revision/>
  <dcterms:created xsi:type="dcterms:W3CDTF">2024-09-26T13:38:11Z</dcterms:created>
  <dcterms:modified xsi:type="dcterms:W3CDTF">2026-01-20T14:26:41Z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0x0101006865B315DA026E43B4F8B1BAF7B99C68</vt:lpwstr>
  </property>
</Properties>
</file>